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C6A6FD55-C852-44A5-A77B-53681218459F}" xr6:coauthVersionLast="47" xr6:coauthVersionMax="47" xr10:uidLastSave="{00000000-0000-0000-0000-000000000000}"/>
  <bookViews>
    <workbookView xWindow="-120" yWindow="-120" windowWidth="19440" windowHeight="10320" xr2:uid="{3E14ABA8-6E64-46F5-A791-247F8FD74E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" i="1" l="1"/>
  <c r="Z18" i="1"/>
  <c r="AA18" i="1" s="1"/>
  <c r="X18" i="1"/>
  <c r="X17" i="1"/>
  <c r="X16" i="1"/>
  <c r="X15" i="1"/>
  <c r="Z15" i="1" s="1"/>
  <c r="AA15" i="1" s="1"/>
  <c r="Z14" i="1"/>
  <c r="AA14" i="1" s="1"/>
  <c r="X14" i="1"/>
  <c r="X13" i="1"/>
  <c r="X12" i="1"/>
  <c r="X11" i="1"/>
  <c r="Z11" i="1" s="1"/>
  <c r="AA11" i="1" s="1"/>
  <c r="Z10" i="1"/>
  <c r="AA10" i="1" s="1"/>
  <c r="X10" i="1"/>
  <c r="X9" i="1"/>
  <c r="X8" i="1"/>
  <c r="X7" i="1"/>
  <c r="Z7" i="1" s="1"/>
  <c r="AA7" i="1" s="1"/>
  <c r="Z6" i="1"/>
  <c r="AA6" i="1" s="1"/>
  <c r="X6" i="1"/>
  <c r="X5" i="1"/>
  <c r="X4" i="1"/>
  <c r="X3" i="1"/>
  <c r="Z3" i="1" s="1"/>
  <c r="AA3" i="1" s="1"/>
  <c r="Z2" i="1"/>
  <c r="AA2" i="1" s="1"/>
  <c r="X2" i="1"/>
  <c r="AA8" i="1" l="1"/>
  <c r="AA12" i="1"/>
  <c r="AA13" i="1"/>
  <c r="Z5" i="1"/>
  <c r="AA5" i="1" s="1"/>
  <c r="Z9" i="1"/>
  <c r="AA9" i="1" s="1"/>
  <c r="Z13" i="1"/>
  <c r="Z17" i="1"/>
  <c r="AA17" i="1" s="1"/>
  <c r="Z21" i="1"/>
  <c r="AA21" i="1" s="1"/>
  <c r="Z4" i="1"/>
  <c r="AA4" i="1" s="1"/>
  <c r="Z8" i="1"/>
  <c r="Z12" i="1"/>
  <c r="Z16" i="1"/>
  <c r="AA16" i="1" s="1"/>
  <c r="X19" i="1"/>
  <c r="X22" i="1" s="1"/>
  <c r="AA19" i="1" l="1"/>
  <c r="AA23" i="1" s="1"/>
  <c r="AA27" i="1" s="1"/>
  <c r="X23" i="1"/>
  <c r="X24" i="1" s="1"/>
</calcChain>
</file>

<file path=xl/sharedStrings.xml><?xml version="1.0" encoding="utf-8"?>
<sst xmlns="http://schemas.openxmlformats.org/spreadsheetml/2006/main" count="262" uniqueCount="156">
  <si>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</si>
  <si>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</si>
  <si>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</si>
  <si>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</si>
  <si>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</si>
  <si>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</si>
  <si>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</si>
  <si>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</si>
  <si>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</si>
  <si>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</si>
  <si>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</si>
  <si>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</si>
  <si>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</si>
  <si>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</si>
  <si>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</si>
  <si>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</si>
  <si>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</si>
  <si>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</si>
  <si>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</si>
  <si>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</si>
  <si>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</si>
  <si>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</si>
  <si>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</si>
  <si>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</si>
  <si>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</si>
  <si>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</si>
  <si>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</si>
  <si>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SPARKSHIELD INSURANCE BROKER PRIVATE LIMITED</t>
  </si>
  <si>
    <t>MR VIJAY BABAN SATHE</t>
  </si>
  <si>
    <t>HDFC ERGO General Insurance Company Limited</t>
  </si>
  <si>
    <t>PACKAGE</t>
  </si>
  <si>
    <t>GCV</t>
  </si>
  <si>
    <t>MH12QW1726</t>
  </si>
  <si>
    <t>MAHINDRA</t>
  </si>
  <si>
    <t>BOLERO</t>
  </si>
  <si>
    <t>2018</t>
  </si>
  <si>
    <t>2990</t>
  </si>
  <si>
    <t>2</t>
  </si>
  <si>
    <t>2315207991287200000</t>
  </si>
  <si>
    <t>MR RAMESH M VISHWAKARMA</t>
  </si>
  <si>
    <t>Royal Sundaram General Insurance Company Limited</t>
  </si>
  <si>
    <t>MH48AG6203</t>
  </si>
  <si>
    <t>TATA MOTORS LTD.</t>
  </si>
  <si>
    <t>LPT 1109 HD</t>
  </si>
  <si>
    <t>2016</t>
  </si>
  <si>
    <t>0</t>
  </si>
  <si>
    <t>12990</t>
  </si>
  <si>
    <t>VGC1278551000101</t>
  </si>
  <si>
    <t>MR ANKIT NAGESH NAGARKAR</t>
  </si>
  <si>
    <t>LIABILITY</t>
  </si>
  <si>
    <t>PRIVATE_CAR</t>
  </si>
  <si>
    <t>MH12RY2780</t>
  </si>
  <si>
    <t>MARUTI SUZUKI</t>
  </si>
  <si>
    <t>EECO TOUR V STD 5 SEATER AC WITH CNG BSIV</t>
  </si>
  <si>
    <t>2019</t>
  </si>
  <si>
    <t>1196</t>
  </si>
  <si>
    <t>5</t>
  </si>
  <si>
    <t>VPT1043894000100</t>
  </si>
  <si>
    <t>GANESH LAKSHMAN NANEKAR</t>
  </si>
  <si>
    <t>SBI General Insurance Company Limited</t>
  </si>
  <si>
    <t>MH14HG0798</t>
  </si>
  <si>
    <t>MAHINDRA &amp; MAHINDRA</t>
  </si>
  <si>
    <t>JEETO</t>
  </si>
  <si>
    <t>1291</t>
  </si>
  <si>
    <t>POCMVGC0100599068</t>
  </si>
  <si>
    <t>MR NAMDEV RAM CHATE</t>
  </si>
  <si>
    <t>MH14LS1778</t>
  </si>
  <si>
    <t>PIAGGIO</t>
  </si>
  <si>
    <t>APE XTRA LDX CLS PU BSVI</t>
  </si>
  <si>
    <t>2024</t>
  </si>
  <si>
    <t>975</t>
  </si>
  <si>
    <t>VGC1237331000101</t>
  </si>
  <si>
    <t>MRS PRAJAKTA AJIT TAVARGERI</t>
  </si>
  <si>
    <t>MH01AX9034</t>
  </si>
  <si>
    <t>HONDA MOTORS LTD.</t>
  </si>
  <si>
    <t>CITY 1.5 E MT</t>
  </si>
  <si>
    <t>2011</t>
  </si>
  <si>
    <t>1497</t>
  </si>
  <si>
    <t>VPT1044193000100</t>
  </si>
  <si>
    <t>MR NILESH SHIVAJI PAWAR</t>
  </si>
  <si>
    <t>MH12FK6648</t>
  </si>
  <si>
    <t>HYUNDAI MOTORS LTD.</t>
  </si>
  <si>
    <t>I10 MAGNA 1.2</t>
  </si>
  <si>
    <t>2009</t>
  </si>
  <si>
    <t>1197</t>
  </si>
  <si>
    <t>VPT1044298000100</t>
  </si>
  <si>
    <t>MR PANCHAL UDHDAV GANPAT</t>
  </si>
  <si>
    <t>MH15AS0327</t>
  </si>
  <si>
    <t>MAXX 2WD</t>
  </si>
  <si>
    <t>2001</t>
  </si>
  <si>
    <t>2523</t>
  </si>
  <si>
    <t>10</t>
  </si>
  <si>
    <t>VPT1044716000100</t>
  </si>
  <si>
    <t>MR FAROOQ AHMAD</t>
  </si>
  <si>
    <t>MH16BY6498</t>
  </si>
  <si>
    <t>ALTO K10 VXI AMT BSIV</t>
  </si>
  <si>
    <t>2017</t>
  </si>
  <si>
    <t>998</t>
  </si>
  <si>
    <t>VPT0745844000101</t>
  </si>
  <si>
    <t>SPARKSHIELD INSURANCE BROKERS PRIVATE LIMITED</t>
  </si>
  <si>
    <t>AMOL KISANARAO POTBHARE</t>
  </si>
  <si>
    <t>Universal Sompo General Insurance Company Limited</t>
  </si>
  <si>
    <t>MISC</t>
  </si>
  <si>
    <t>KA32TA8343</t>
  </si>
  <si>
    <t>JOHN DEERE</t>
  </si>
  <si>
    <t>5050 E</t>
  </si>
  <si>
    <t>2014</t>
  </si>
  <si>
    <t>50</t>
  </si>
  <si>
    <t>2450</t>
  </si>
  <si>
    <t>1</t>
  </si>
  <si>
    <t>AVO/2318/12532231</t>
  </si>
  <si>
    <t>MR SIDDHARTH VASANT PHALLE</t>
  </si>
  <si>
    <t>MH09BB0840</t>
  </si>
  <si>
    <t>OMNI LPG 8 SEATER</t>
  </si>
  <si>
    <t>2007</t>
  </si>
  <si>
    <t>796</t>
  </si>
  <si>
    <t>8</t>
  </si>
  <si>
    <t>VPT1044517000100</t>
  </si>
  <si>
    <t>MAQBOOLAHMED ABDULQUDDUS CHOUDHARY</t>
  </si>
  <si>
    <t>MH14HU1176</t>
  </si>
  <si>
    <t>TATA MOTORS</t>
  </si>
  <si>
    <t>SUPER ACE</t>
  </si>
  <si>
    <t>2250</t>
  </si>
  <si>
    <t>POCMVGC0100600326</t>
  </si>
  <si>
    <t>MR RAMESH KISAN PATIL</t>
  </si>
  <si>
    <t>MH19BG5282</t>
  </si>
  <si>
    <t>SWARAJ</t>
  </si>
  <si>
    <t>744 TRACTOR FXPS</t>
  </si>
  <si>
    <t>VOC0681910000100</t>
  </si>
  <si>
    <t>MR VILAS VISHWABHAR CHAVAN</t>
  </si>
  <si>
    <t>MH43Y6700</t>
  </si>
  <si>
    <t>LPT 1613 FBT WATER TANKER</t>
  </si>
  <si>
    <t>2015</t>
  </si>
  <si>
    <t>18500</t>
  </si>
  <si>
    <t>VGT0591724000100</t>
  </si>
  <si>
    <t>VAIBHAV DATTATRAY ROKADE</t>
  </si>
  <si>
    <t>MH16BZ9486</t>
  </si>
  <si>
    <t>742</t>
  </si>
  <si>
    <t>POCMVMI0100357518</t>
  </si>
  <si>
    <t>MR RAJARAM SHRIPAL KHOT</t>
  </si>
  <si>
    <t>MH10Z1035</t>
  </si>
  <si>
    <t>LPK 1613/32</t>
  </si>
  <si>
    <t>2005</t>
  </si>
  <si>
    <t>16200</t>
  </si>
  <si>
    <t>VGT0591701000100</t>
  </si>
  <si>
    <t>MRS PUSHPA BALASAHEB SALUNKHE</t>
  </si>
  <si>
    <t>MH09BC5395</t>
  </si>
  <si>
    <t>LPT 1613 FULLY BUILT</t>
  </si>
  <si>
    <t>VGT0591727000100</t>
  </si>
  <si>
    <t>TOTAL AMT</t>
  </si>
  <si>
    <t>RAJARAM PANDURANG HANKARE</t>
  </si>
  <si>
    <t>MH11BL4738</t>
  </si>
  <si>
    <t>1297</t>
  </si>
  <si>
    <t>POCMVGC0100596938</t>
  </si>
  <si>
    <t xml:space="preserve">YESTERDAY DUBBLE ENTRY COMISSION </t>
  </si>
  <si>
    <t>TOTAL AMT PAY TO PRATIK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</si>
</sst>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9" fontId="3" fillId="2" borderId="2" xfId="2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2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9" fontId="6" fillId="0" borderId="1" xfId="2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9" fontId="0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CD63-E1D7-4E9F-A4E4-8B5025160171}">
  <dimension ref="A1:AA27"/>
  <sheetViews>
    <sheetView tabSelected="1" workbookViewId="0">
      <selection sqref="A1:AA27"/>
    </sheetView>
  </sheetViews>
  <sheetFormatPr defaultRowHeight="15" x14ac:dyDescent="0.25"/>
  <sheetData>
    <row r="1" spans="1:2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4" t="s">
        <v>23</v>
      </c>
      <c r="Y1" s="3" t="s">
        <v>24</v>
      </c>
      <c r="Z1" s="5" t="s">
        <v>25</v>
      </c>
      <c r="AA1" s="6" t="s">
        <v>26</v>
      </c>
    </row>
    <row r="2" spans="1:27" ht="15.75" x14ac:dyDescent="0.25">
      <c r="A2" s="7">
        <v>46007</v>
      </c>
      <c r="B2" s="8" t="s">
        <v>27</v>
      </c>
      <c r="C2" s="8" t="s">
        <v>28</v>
      </c>
      <c r="D2" s="8" t="s">
        <v>29</v>
      </c>
      <c r="E2" s="8" t="s">
        <v>30</v>
      </c>
      <c r="F2" s="8" t="s">
        <v>31</v>
      </c>
      <c r="G2" s="8" t="s">
        <v>32</v>
      </c>
      <c r="H2" s="8" t="s">
        <v>33</v>
      </c>
      <c r="I2" s="8" t="s">
        <v>34</v>
      </c>
      <c r="J2" s="8" t="s">
        <v>35</v>
      </c>
      <c r="K2" s="8" t="s">
        <v>36</v>
      </c>
      <c r="L2" s="8" t="s">
        <v>36</v>
      </c>
      <c r="M2" s="8" t="s">
        <v>37</v>
      </c>
      <c r="N2" s="8" t="s">
        <v>38</v>
      </c>
      <c r="O2" s="9">
        <v>46007</v>
      </c>
      <c r="P2" s="9">
        <v>46371</v>
      </c>
      <c r="Q2" s="8">
        <v>0</v>
      </c>
      <c r="R2" s="8">
        <v>366584</v>
      </c>
      <c r="S2" s="8">
        <v>746</v>
      </c>
      <c r="T2" s="8">
        <v>16474</v>
      </c>
      <c r="U2" s="8">
        <v>17220</v>
      </c>
      <c r="V2" s="8">
        <v>18233</v>
      </c>
      <c r="W2" s="10">
        <v>0.6</v>
      </c>
      <c r="X2" s="11">
        <f>U2*W2</f>
        <v>10332</v>
      </c>
      <c r="Y2" s="12">
        <v>0.02</v>
      </c>
      <c r="Z2" s="11">
        <f t="shared" ref="Z2:Z18" si="0">Y2*X2</f>
        <v>206.64000000000001</v>
      </c>
      <c r="AA2" s="11">
        <f t="shared" ref="AA2:AA18" si="1">X2-Z2</f>
        <v>10125.36</v>
      </c>
    </row>
    <row r="3" spans="1:27" ht="15.75" x14ac:dyDescent="0.25">
      <c r="A3" s="7">
        <v>46007</v>
      </c>
      <c r="B3" s="8" t="s">
        <v>27</v>
      </c>
      <c r="C3" s="8" t="s">
        <v>39</v>
      </c>
      <c r="D3" s="8" t="s">
        <v>40</v>
      </c>
      <c r="E3" s="8" t="s">
        <v>30</v>
      </c>
      <c r="F3" s="8" t="s">
        <v>31</v>
      </c>
      <c r="G3" s="8" t="s">
        <v>41</v>
      </c>
      <c r="H3" s="8" t="s">
        <v>42</v>
      </c>
      <c r="I3" s="8" t="s">
        <v>43</v>
      </c>
      <c r="J3" s="8" t="s">
        <v>44</v>
      </c>
      <c r="K3" s="8" t="s">
        <v>45</v>
      </c>
      <c r="L3" s="8" t="s">
        <v>46</v>
      </c>
      <c r="M3" s="8"/>
      <c r="N3" s="8" t="s">
        <v>47</v>
      </c>
      <c r="O3" s="9">
        <v>46008</v>
      </c>
      <c r="P3" s="9">
        <v>46372</v>
      </c>
      <c r="Q3" s="8">
        <v>20</v>
      </c>
      <c r="R3" s="8">
        <v>709749</v>
      </c>
      <c r="S3" s="8">
        <v>1208</v>
      </c>
      <c r="T3" s="8">
        <v>35728</v>
      </c>
      <c r="U3" s="8">
        <v>36936</v>
      </c>
      <c r="V3" s="8">
        <v>38994</v>
      </c>
      <c r="W3" s="10">
        <v>0.4</v>
      </c>
      <c r="X3" s="11">
        <f t="shared" ref="X3:X18" si="2">U3*W3</f>
        <v>14774.400000000001</v>
      </c>
      <c r="Y3" s="12">
        <v>0.02</v>
      </c>
      <c r="Z3" s="11">
        <f t="shared" si="0"/>
        <v>295.48800000000006</v>
      </c>
      <c r="AA3" s="11">
        <f t="shared" si="1"/>
        <v>14478.912000000002</v>
      </c>
    </row>
    <row r="4" spans="1:27" ht="15.75" x14ac:dyDescent="0.25">
      <c r="A4" s="7">
        <v>46007</v>
      </c>
      <c r="B4" s="8" t="s">
        <v>27</v>
      </c>
      <c r="C4" s="8" t="s">
        <v>48</v>
      </c>
      <c r="D4" s="8" t="s">
        <v>40</v>
      </c>
      <c r="E4" s="8" t="s">
        <v>49</v>
      </c>
      <c r="F4" s="8" t="s">
        <v>50</v>
      </c>
      <c r="G4" s="8" t="s">
        <v>51</v>
      </c>
      <c r="H4" s="8" t="s">
        <v>52</v>
      </c>
      <c r="I4" s="8" t="s">
        <v>53</v>
      </c>
      <c r="J4" s="8" t="s">
        <v>54</v>
      </c>
      <c r="K4" s="8" t="s">
        <v>55</v>
      </c>
      <c r="L4" s="8" t="s">
        <v>45</v>
      </c>
      <c r="M4" s="8" t="s">
        <v>56</v>
      </c>
      <c r="N4" s="8" t="s">
        <v>57</v>
      </c>
      <c r="O4" s="9">
        <v>46009</v>
      </c>
      <c r="P4" s="9">
        <v>46373</v>
      </c>
      <c r="Q4" s="8">
        <v>0</v>
      </c>
      <c r="R4" s="8">
        <v>0</v>
      </c>
      <c r="S4" s="8">
        <v>0</v>
      </c>
      <c r="T4" s="8">
        <v>3526</v>
      </c>
      <c r="U4" s="8">
        <v>3526</v>
      </c>
      <c r="V4" s="8">
        <v>4161</v>
      </c>
      <c r="W4" s="10">
        <v>0.48</v>
      </c>
      <c r="X4" s="11">
        <f t="shared" si="2"/>
        <v>1692.48</v>
      </c>
      <c r="Y4" s="12">
        <v>0.02</v>
      </c>
      <c r="Z4" s="11">
        <f t="shared" si="0"/>
        <v>33.849600000000002</v>
      </c>
      <c r="AA4" s="11">
        <f t="shared" si="1"/>
        <v>1658.6304</v>
      </c>
    </row>
    <row r="5" spans="1:27" ht="15.75" x14ac:dyDescent="0.25">
      <c r="A5" s="7">
        <v>46008</v>
      </c>
      <c r="B5" s="8" t="s">
        <v>27</v>
      </c>
      <c r="C5" s="8" t="s">
        <v>58</v>
      </c>
      <c r="D5" s="8" t="s">
        <v>59</v>
      </c>
      <c r="E5" s="8" t="s">
        <v>30</v>
      </c>
      <c r="F5" s="8" t="s">
        <v>31</v>
      </c>
      <c r="G5" s="8" t="s">
        <v>60</v>
      </c>
      <c r="H5" s="8" t="s">
        <v>61</v>
      </c>
      <c r="I5" s="8" t="s">
        <v>62</v>
      </c>
      <c r="J5" s="8" t="s">
        <v>35</v>
      </c>
      <c r="K5" s="8" t="s">
        <v>45</v>
      </c>
      <c r="L5" s="8" t="s">
        <v>63</v>
      </c>
      <c r="M5" s="8" t="s">
        <v>37</v>
      </c>
      <c r="N5" s="8" t="s">
        <v>64</v>
      </c>
      <c r="O5" s="9">
        <v>46008</v>
      </c>
      <c r="P5" s="9">
        <v>46372</v>
      </c>
      <c r="Q5" s="8">
        <v>0</v>
      </c>
      <c r="R5" s="8">
        <v>174000</v>
      </c>
      <c r="S5" s="8">
        <v>725</v>
      </c>
      <c r="T5" s="8">
        <v>16474</v>
      </c>
      <c r="U5" s="8">
        <v>17199</v>
      </c>
      <c r="V5" s="8">
        <v>18209</v>
      </c>
      <c r="W5" s="10">
        <v>0.68</v>
      </c>
      <c r="X5" s="11">
        <f t="shared" si="2"/>
        <v>11695.320000000002</v>
      </c>
      <c r="Y5" s="12">
        <v>0.02</v>
      </c>
      <c r="Z5" s="11">
        <f t="shared" si="0"/>
        <v>233.90640000000005</v>
      </c>
      <c r="AA5" s="11">
        <f t="shared" si="1"/>
        <v>11461.413600000002</v>
      </c>
    </row>
    <row r="6" spans="1:27" ht="15.75" x14ac:dyDescent="0.25">
      <c r="A6" s="7">
        <v>46008</v>
      </c>
      <c r="B6" s="8" t="s">
        <v>27</v>
      </c>
      <c r="C6" s="8" t="s">
        <v>65</v>
      </c>
      <c r="D6" s="8" t="s">
        <v>40</v>
      </c>
      <c r="E6" s="8" t="s">
        <v>30</v>
      </c>
      <c r="F6" s="8" t="s">
        <v>31</v>
      </c>
      <c r="G6" s="8" t="s">
        <v>66</v>
      </c>
      <c r="H6" s="8" t="s">
        <v>67</v>
      </c>
      <c r="I6" s="8" t="s">
        <v>68</v>
      </c>
      <c r="J6" s="8" t="s">
        <v>69</v>
      </c>
      <c r="K6" s="8" t="s">
        <v>45</v>
      </c>
      <c r="L6" s="8" t="s">
        <v>70</v>
      </c>
      <c r="M6" s="8"/>
      <c r="N6" s="8" t="s">
        <v>71</v>
      </c>
      <c r="O6" s="9">
        <v>46010</v>
      </c>
      <c r="P6" s="9">
        <v>46374</v>
      </c>
      <c r="Q6" s="8">
        <v>20</v>
      </c>
      <c r="R6" s="8">
        <v>318000</v>
      </c>
      <c r="S6" s="8">
        <v>720</v>
      </c>
      <c r="T6" s="8">
        <v>4907</v>
      </c>
      <c r="U6" s="8">
        <v>5627</v>
      </c>
      <c r="V6" s="8">
        <v>6056</v>
      </c>
      <c r="W6" s="10">
        <v>0.57999999999999996</v>
      </c>
      <c r="X6" s="11">
        <f t="shared" si="2"/>
        <v>3263.66</v>
      </c>
      <c r="Y6" s="12">
        <v>0.02</v>
      </c>
      <c r="Z6" s="11">
        <f t="shared" si="0"/>
        <v>65.273200000000003</v>
      </c>
      <c r="AA6" s="11">
        <f t="shared" si="1"/>
        <v>3198.3867999999998</v>
      </c>
    </row>
    <row r="7" spans="1:27" ht="15.75" x14ac:dyDescent="0.25">
      <c r="A7" s="7">
        <v>46008</v>
      </c>
      <c r="B7" s="8" t="s">
        <v>27</v>
      </c>
      <c r="C7" s="8" t="s">
        <v>72</v>
      </c>
      <c r="D7" s="8" t="s">
        <v>40</v>
      </c>
      <c r="E7" s="8" t="s">
        <v>49</v>
      </c>
      <c r="F7" s="8" t="s">
        <v>50</v>
      </c>
      <c r="G7" s="8" t="s">
        <v>73</v>
      </c>
      <c r="H7" s="8" t="s">
        <v>74</v>
      </c>
      <c r="I7" s="8" t="s">
        <v>75</v>
      </c>
      <c r="J7" s="8" t="s">
        <v>76</v>
      </c>
      <c r="K7" s="8" t="s">
        <v>77</v>
      </c>
      <c r="L7" s="8" t="s">
        <v>45</v>
      </c>
      <c r="M7" s="8" t="s">
        <v>56</v>
      </c>
      <c r="N7" s="8" t="s">
        <v>78</v>
      </c>
      <c r="O7" s="9">
        <v>46010</v>
      </c>
      <c r="P7" s="9">
        <v>46374</v>
      </c>
      <c r="Q7" s="8">
        <v>0</v>
      </c>
      <c r="R7" s="8">
        <v>0</v>
      </c>
      <c r="S7" s="8">
        <v>0</v>
      </c>
      <c r="T7" s="8">
        <v>4091</v>
      </c>
      <c r="U7" s="8">
        <v>4091</v>
      </c>
      <c r="V7" s="8">
        <v>4827</v>
      </c>
      <c r="W7" s="10">
        <v>0.44</v>
      </c>
      <c r="X7" s="11">
        <f t="shared" si="2"/>
        <v>1800.04</v>
      </c>
      <c r="Y7" s="12">
        <v>0.02</v>
      </c>
      <c r="Z7" s="11">
        <f t="shared" si="0"/>
        <v>36.000799999999998</v>
      </c>
      <c r="AA7" s="11">
        <f t="shared" si="1"/>
        <v>1764.0391999999999</v>
      </c>
    </row>
    <row r="8" spans="1:27" ht="15.75" x14ac:dyDescent="0.25">
      <c r="A8" s="7">
        <v>46008</v>
      </c>
      <c r="B8" s="8" t="s">
        <v>27</v>
      </c>
      <c r="C8" s="8" t="s">
        <v>79</v>
      </c>
      <c r="D8" s="8" t="s">
        <v>40</v>
      </c>
      <c r="E8" s="8" t="s">
        <v>49</v>
      </c>
      <c r="F8" s="8" t="s">
        <v>50</v>
      </c>
      <c r="G8" s="8" t="s">
        <v>80</v>
      </c>
      <c r="H8" s="8" t="s">
        <v>81</v>
      </c>
      <c r="I8" s="8" t="s">
        <v>82</v>
      </c>
      <c r="J8" s="8" t="s">
        <v>83</v>
      </c>
      <c r="K8" s="8" t="s">
        <v>84</v>
      </c>
      <c r="L8" s="8" t="s">
        <v>45</v>
      </c>
      <c r="M8" s="8" t="s">
        <v>56</v>
      </c>
      <c r="N8" s="8" t="s">
        <v>85</v>
      </c>
      <c r="O8" s="9">
        <v>46010</v>
      </c>
      <c r="P8" s="9">
        <v>46374</v>
      </c>
      <c r="Q8" s="8">
        <v>0</v>
      </c>
      <c r="R8" s="8">
        <v>0</v>
      </c>
      <c r="S8" s="8">
        <v>0</v>
      </c>
      <c r="T8" s="8">
        <v>4031</v>
      </c>
      <c r="U8" s="8">
        <v>4031</v>
      </c>
      <c r="V8" s="8">
        <v>4757</v>
      </c>
      <c r="W8" s="10">
        <v>0.48</v>
      </c>
      <c r="X8" s="11">
        <f t="shared" si="2"/>
        <v>1934.8799999999999</v>
      </c>
      <c r="Y8" s="12">
        <v>0.02</v>
      </c>
      <c r="Z8" s="11">
        <f t="shared" si="0"/>
        <v>38.697600000000001</v>
      </c>
      <c r="AA8" s="11">
        <f t="shared" si="1"/>
        <v>1896.1823999999999</v>
      </c>
    </row>
    <row r="9" spans="1:27" ht="15.75" x14ac:dyDescent="0.25">
      <c r="A9" s="7">
        <v>46008</v>
      </c>
      <c r="B9" s="8" t="s">
        <v>27</v>
      </c>
      <c r="C9" s="8" t="s">
        <v>86</v>
      </c>
      <c r="D9" s="8" t="s">
        <v>40</v>
      </c>
      <c r="E9" s="8" t="s">
        <v>49</v>
      </c>
      <c r="F9" s="8" t="s">
        <v>50</v>
      </c>
      <c r="G9" s="8" t="s">
        <v>87</v>
      </c>
      <c r="H9" s="8" t="s">
        <v>33</v>
      </c>
      <c r="I9" s="8" t="s">
        <v>88</v>
      </c>
      <c r="J9" s="8" t="s">
        <v>89</v>
      </c>
      <c r="K9" s="8" t="s">
        <v>90</v>
      </c>
      <c r="L9" s="8" t="s">
        <v>45</v>
      </c>
      <c r="M9" s="8" t="s">
        <v>91</v>
      </c>
      <c r="N9" s="8" t="s">
        <v>92</v>
      </c>
      <c r="O9" s="9">
        <v>46010</v>
      </c>
      <c r="P9" s="9">
        <v>46374</v>
      </c>
      <c r="Q9" s="8">
        <v>0</v>
      </c>
      <c r="R9" s="8">
        <v>0</v>
      </c>
      <c r="S9" s="8">
        <v>0</v>
      </c>
      <c r="T9" s="8">
        <v>8762</v>
      </c>
      <c r="U9" s="8">
        <v>8762</v>
      </c>
      <c r="V9" s="8">
        <v>10339</v>
      </c>
      <c r="W9" s="10">
        <v>0.37</v>
      </c>
      <c r="X9" s="11">
        <f t="shared" si="2"/>
        <v>3241.94</v>
      </c>
      <c r="Y9" s="12">
        <v>0.02</v>
      </c>
      <c r="Z9" s="11">
        <f t="shared" si="0"/>
        <v>64.838800000000006</v>
      </c>
      <c r="AA9" s="11">
        <f t="shared" si="1"/>
        <v>3177.1012000000001</v>
      </c>
    </row>
    <row r="10" spans="1:27" ht="15.75" x14ac:dyDescent="0.25">
      <c r="A10" s="7">
        <v>46008</v>
      </c>
      <c r="B10" s="8" t="s">
        <v>27</v>
      </c>
      <c r="C10" s="8" t="s">
        <v>93</v>
      </c>
      <c r="D10" s="8" t="s">
        <v>40</v>
      </c>
      <c r="E10" s="8" t="s">
        <v>49</v>
      </c>
      <c r="F10" s="8" t="s">
        <v>50</v>
      </c>
      <c r="G10" s="8" t="s">
        <v>94</v>
      </c>
      <c r="H10" s="8" t="s">
        <v>52</v>
      </c>
      <c r="I10" s="8" t="s">
        <v>95</v>
      </c>
      <c r="J10" s="8" t="s">
        <v>96</v>
      </c>
      <c r="K10" s="8" t="s">
        <v>97</v>
      </c>
      <c r="L10" s="8" t="s">
        <v>45</v>
      </c>
      <c r="M10" s="8" t="s">
        <v>56</v>
      </c>
      <c r="N10" s="8" t="s">
        <v>98</v>
      </c>
      <c r="O10" s="9">
        <v>46010</v>
      </c>
      <c r="P10" s="9">
        <v>46374</v>
      </c>
      <c r="Q10" s="8">
        <v>0</v>
      </c>
      <c r="R10" s="8">
        <v>0</v>
      </c>
      <c r="S10" s="8">
        <v>0</v>
      </c>
      <c r="T10" s="8">
        <v>2144</v>
      </c>
      <c r="U10" s="8">
        <v>2144</v>
      </c>
      <c r="V10" s="8">
        <v>2530</v>
      </c>
      <c r="W10" s="10">
        <v>0.22</v>
      </c>
      <c r="X10" s="11">
        <f t="shared" si="2"/>
        <v>471.68</v>
      </c>
      <c r="Y10" s="12">
        <v>0.02</v>
      </c>
      <c r="Z10" s="11">
        <f t="shared" si="0"/>
        <v>9.4336000000000002</v>
      </c>
      <c r="AA10" s="11">
        <f t="shared" si="1"/>
        <v>462.24639999999999</v>
      </c>
    </row>
    <row r="11" spans="1:27" ht="15.75" x14ac:dyDescent="0.25">
      <c r="A11" s="7">
        <v>46008</v>
      </c>
      <c r="B11" s="8" t="s">
        <v>99</v>
      </c>
      <c r="C11" s="8" t="s">
        <v>100</v>
      </c>
      <c r="D11" s="8" t="s">
        <v>101</v>
      </c>
      <c r="E11" s="8" t="s">
        <v>49</v>
      </c>
      <c r="F11" s="8" t="s">
        <v>102</v>
      </c>
      <c r="G11" s="8" t="s">
        <v>103</v>
      </c>
      <c r="H11" s="8" t="s">
        <v>104</v>
      </c>
      <c r="I11" s="8" t="s">
        <v>105</v>
      </c>
      <c r="J11" s="8" t="s">
        <v>106</v>
      </c>
      <c r="K11" s="8" t="s">
        <v>107</v>
      </c>
      <c r="L11" s="8" t="s">
        <v>108</v>
      </c>
      <c r="M11" s="8" t="s">
        <v>109</v>
      </c>
      <c r="N11" s="8" t="s">
        <v>110</v>
      </c>
      <c r="O11" s="9">
        <v>46009</v>
      </c>
      <c r="P11" s="9">
        <v>46373</v>
      </c>
      <c r="Q11" s="8">
        <v>0</v>
      </c>
      <c r="R11" s="8">
        <v>0</v>
      </c>
      <c r="S11" s="8">
        <v>0</v>
      </c>
      <c r="T11" s="8">
        <v>7317</v>
      </c>
      <c r="U11" s="8">
        <v>7317</v>
      </c>
      <c r="V11" s="8">
        <v>8634</v>
      </c>
      <c r="W11" s="10">
        <v>0.3</v>
      </c>
      <c r="X11" s="11">
        <f t="shared" si="2"/>
        <v>2195.1</v>
      </c>
      <c r="Y11" s="12">
        <v>0.02</v>
      </c>
      <c r="Z11" s="11">
        <f t="shared" si="0"/>
        <v>43.902000000000001</v>
      </c>
      <c r="AA11" s="11">
        <f t="shared" si="1"/>
        <v>2151.1979999999999</v>
      </c>
    </row>
    <row r="12" spans="1:27" ht="15.75" x14ac:dyDescent="0.25">
      <c r="A12" s="7">
        <v>46008</v>
      </c>
      <c r="B12" s="8" t="s">
        <v>27</v>
      </c>
      <c r="C12" s="8" t="s">
        <v>111</v>
      </c>
      <c r="D12" s="8" t="s">
        <v>40</v>
      </c>
      <c r="E12" s="8" t="s">
        <v>49</v>
      </c>
      <c r="F12" s="8" t="s">
        <v>50</v>
      </c>
      <c r="G12" s="8" t="s">
        <v>112</v>
      </c>
      <c r="H12" s="8" t="s">
        <v>52</v>
      </c>
      <c r="I12" s="8" t="s">
        <v>113</v>
      </c>
      <c r="J12" s="8" t="s">
        <v>114</v>
      </c>
      <c r="K12" s="8" t="s">
        <v>115</v>
      </c>
      <c r="L12" s="8" t="s">
        <v>45</v>
      </c>
      <c r="M12" s="8" t="s">
        <v>116</v>
      </c>
      <c r="N12" s="8" t="s">
        <v>117</v>
      </c>
      <c r="O12" s="9">
        <v>46010</v>
      </c>
      <c r="P12" s="9">
        <v>46374</v>
      </c>
      <c r="Q12" s="8">
        <v>0</v>
      </c>
      <c r="R12" s="8">
        <v>0</v>
      </c>
      <c r="S12" s="8">
        <v>0</v>
      </c>
      <c r="T12" s="8">
        <v>2204</v>
      </c>
      <c r="U12" s="8">
        <v>2204</v>
      </c>
      <c r="V12" s="8">
        <v>2601</v>
      </c>
      <c r="W12" s="10">
        <v>0.22</v>
      </c>
      <c r="X12" s="11">
        <f t="shared" si="2"/>
        <v>484.88</v>
      </c>
      <c r="Y12" s="12">
        <v>0.02</v>
      </c>
      <c r="Z12" s="11">
        <f t="shared" si="0"/>
        <v>9.6975999999999996</v>
      </c>
      <c r="AA12" s="11">
        <f t="shared" si="1"/>
        <v>475.18239999999997</v>
      </c>
    </row>
    <row r="13" spans="1:27" ht="15.75" x14ac:dyDescent="0.25">
      <c r="A13" s="7">
        <v>46008</v>
      </c>
      <c r="B13" s="8" t="s">
        <v>27</v>
      </c>
      <c r="C13" s="8" t="s">
        <v>118</v>
      </c>
      <c r="D13" s="8" t="s">
        <v>59</v>
      </c>
      <c r="E13" s="8" t="s">
        <v>30</v>
      </c>
      <c r="F13" s="8" t="s">
        <v>31</v>
      </c>
      <c r="G13" s="8" t="s">
        <v>119</v>
      </c>
      <c r="H13" s="8" t="s">
        <v>120</v>
      </c>
      <c r="I13" s="8" t="s">
        <v>121</v>
      </c>
      <c r="J13" s="8" t="s">
        <v>54</v>
      </c>
      <c r="K13" s="8" t="s">
        <v>45</v>
      </c>
      <c r="L13" s="8" t="s">
        <v>122</v>
      </c>
      <c r="M13" s="8" t="s">
        <v>109</v>
      </c>
      <c r="N13" s="8" t="s">
        <v>123</v>
      </c>
      <c r="O13" s="9">
        <v>46009</v>
      </c>
      <c r="P13" s="9">
        <v>46373</v>
      </c>
      <c r="Q13" s="8">
        <v>0</v>
      </c>
      <c r="R13" s="8">
        <v>350000</v>
      </c>
      <c r="S13" s="8">
        <v>1425</v>
      </c>
      <c r="T13" s="8">
        <v>16474</v>
      </c>
      <c r="U13" s="8">
        <v>17899</v>
      </c>
      <c r="V13" s="8">
        <v>19034</v>
      </c>
      <c r="W13" s="10">
        <v>0.68</v>
      </c>
      <c r="X13" s="11">
        <f t="shared" si="2"/>
        <v>12171.320000000002</v>
      </c>
      <c r="Y13" s="12">
        <v>0.02</v>
      </c>
      <c r="Z13" s="11">
        <f t="shared" si="0"/>
        <v>243.42640000000003</v>
      </c>
      <c r="AA13" s="11">
        <f t="shared" si="1"/>
        <v>11927.893600000001</v>
      </c>
    </row>
    <row r="14" spans="1:27" ht="15.75" x14ac:dyDescent="0.25">
      <c r="A14" s="7">
        <v>46008</v>
      </c>
      <c r="B14" s="8" t="s">
        <v>27</v>
      </c>
      <c r="C14" s="8" t="s">
        <v>124</v>
      </c>
      <c r="D14" s="8" t="s">
        <v>40</v>
      </c>
      <c r="E14" s="8" t="s">
        <v>30</v>
      </c>
      <c r="F14" s="8" t="s">
        <v>102</v>
      </c>
      <c r="G14" s="8" t="s">
        <v>125</v>
      </c>
      <c r="H14" s="8" t="s">
        <v>126</v>
      </c>
      <c r="I14" s="8" t="s">
        <v>127</v>
      </c>
      <c r="J14" s="8" t="s">
        <v>106</v>
      </c>
      <c r="K14" s="8" t="s">
        <v>45</v>
      </c>
      <c r="L14" s="8" t="s">
        <v>45</v>
      </c>
      <c r="M14" s="8"/>
      <c r="N14" s="8" t="s">
        <v>128</v>
      </c>
      <c r="O14" s="9">
        <v>46010</v>
      </c>
      <c r="P14" s="9">
        <v>46374</v>
      </c>
      <c r="Q14" s="8">
        <v>0</v>
      </c>
      <c r="R14" s="8">
        <v>220000</v>
      </c>
      <c r="S14" s="8">
        <v>474</v>
      </c>
      <c r="T14" s="8">
        <v>7317</v>
      </c>
      <c r="U14" s="8">
        <v>7791</v>
      </c>
      <c r="V14" s="8">
        <v>9193</v>
      </c>
      <c r="W14" s="10">
        <v>0.53</v>
      </c>
      <c r="X14" s="11">
        <f t="shared" si="2"/>
        <v>4129.2300000000005</v>
      </c>
      <c r="Y14" s="12">
        <v>0.02</v>
      </c>
      <c r="Z14" s="11">
        <f t="shared" si="0"/>
        <v>82.584600000000009</v>
      </c>
      <c r="AA14" s="11">
        <f t="shared" si="1"/>
        <v>4046.6454000000003</v>
      </c>
    </row>
    <row r="15" spans="1:27" ht="15.75" x14ac:dyDescent="0.25">
      <c r="A15" s="7">
        <v>46008</v>
      </c>
      <c r="B15" s="8" t="s">
        <v>27</v>
      </c>
      <c r="C15" s="8" t="s">
        <v>129</v>
      </c>
      <c r="D15" s="8" t="s">
        <v>40</v>
      </c>
      <c r="E15" s="8" t="s">
        <v>49</v>
      </c>
      <c r="F15" s="8" t="s">
        <v>31</v>
      </c>
      <c r="G15" s="8" t="s">
        <v>130</v>
      </c>
      <c r="H15" s="8" t="s">
        <v>42</v>
      </c>
      <c r="I15" s="8" t="s">
        <v>131</v>
      </c>
      <c r="J15" s="8" t="s">
        <v>132</v>
      </c>
      <c r="K15" s="8" t="s">
        <v>45</v>
      </c>
      <c r="L15" s="8" t="s">
        <v>133</v>
      </c>
      <c r="M15" s="8" t="s">
        <v>37</v>
      </c>
      <c r="N15" s="8" t="s">
        <v>134</v>
      </c>
      <c r="O15" s="9">
        <v>46009</v>
      </c>
      <c r="P15" s="9">
        <v>46373</v>
      </c>
      <c r="Q15" s="8">
        <v>0</v>
      </c>
      <c r="R15" s="8">
        <v>0</v>
      </c>
      <c r="S15" s="8">
        <v>0</v>
      </c>
      <c r="T15" s="8">
        <v>35413</v>
      </c>
      <c r="U15" s="8">
        <v>35413</v>
      </c>
      <c r="V15" s="8">
        <v>37197</v>
      </c>
      <c r="W15" s="10">
        <v>0.48</v>
      </c>
      <c r="X15" s="11">
        <f t="shared" si="2"/>
        <v>16998.239999999998</v>
      </c>
      <c r="Y15" s="12">
        <v>0.02</v>
      </c>
      <c r="Z15" s="11">
        <f t="shared" si="0"/>
        <v>339.96479999999997</v>
      </c>
      <c r="AA15" s="11">
        <f t="shared" si="1"/>
        <v>16658.275199999996</v>
      </c>
    </row>
    <row r="16" spans="1:27" ht="15.75" x14ac:dyDescent="0.25">
      <c r="A16" s="7">
        <v>46008</v>
      </c>
      <c r="B16" s="8" t="s">
        <v>27</v>
      </c>
      <c r="C16" s="8" t="s">
        <v>135</v>
      </c>
      <c r="D16" s="8" t="s">
        <v>59</v>
      </c>
      <c r="E16" s="8" t="s">
        <v>30</v>
      </c>
      <c r="F16" s="8" t="s">
        <v>102</v>
      </c>
      <c r="G16" s="8" t="s">
        <v>136</v>
      </c>
      <c r="H16" s="8" t="s">
        <v>126</v>
      </c>
      <c r="I16" s="8" t="s">
        <v>137</v>
      </c>
      <c r="J16" s="8" t="s">
        <v>35</v>
      </c>
      <c r="K16" s="8" t="s">
        <v>45</v>
      </c>
      <c r="L16" s="8" t="s">
        <v>45</v>
      </c>
      <c r="M16" s="8" t="s">
        <v>109</v>
      </c>
      <c r="N16" s="8" t="s">
        <v>138</v>
      </c>
      <c r="O16" s="9">
        <v>46009</v>
      </c>
      <c r="P16" s="9">
        <v>46373</v>
      </c>
      <c r="Q16" s="8">
        <v>0</v>
      </c>
      <c r="R16" s="8">
        <v>420000</v>
      </c>
      <c r="S16" s="8">
        <v>589</v>
      </c>
      <c r="T16" s="8">
        <v>7642</v>
      </c>
      <c r="U16" s="8">
        <v>8231</v>
      </c>
      <c r="V16" s="8">
        <v>9713</v>
      </c>
      <c r="W16" s="10">
        <v>0.53</v>
      </c>
      <c r="X16" s="11">
        <f t="shared" si="2"/>
        <v>4362.43</v>
      </c>
      <c r="Y16" s="12">
        <v>0.02</v>
      </c>
      <c r="Z16" s="11">
        <f t="shared" si="0"/>
        <v>87.24860000000001</v>
      </c>
      <c r="AA16" s="11">
        <f t="shared" si="1"/>
        <v>4275.1814000000004</v>
      </c>
    </row>
    <row r="17" spans="1:27" ht="15.75" x14ac:dyDescent="0.25">
      <c r="A17" s="7">
        <v>46008</v>
      </c>
      <c r="B17" s="8" t="s">
        <v>27</v>
      </c>
      <c r="C17" s="8" t="s">
        <v>139</v>
      </c>
      <c r="D17" s="8" t="s">
        <v>40</v>
      </c>
      <c r="E17" s="8" t="s">
        <v>49</v>
      </c>
      <c r="F17" s="8" t="s">
        <v>31</v>
      </c>
      <c r="G17" s="8" t="s">
        <v>140</v>
      </c>
      <c r="H17" s="8" t="s">
        <v>42</v>
      </c>
      <c r="I17" s="8" t="s">
        <v>141</v>
      </c>
      <c r="J17" s="8" t="s">
        <v>142</v>
      </c>
      <c r="K17" s="8" t="s">
        <v>45</v>
      </c>
      <c r="L17" s="8" t="s">
        <v>143</v>
      </c>
      <c r="M17" s="8" t="s">
        <v>37</v>
      </c>
      <c r="N17" s="8" t="s">
        <v>144</v>
      </c>
      <c r="O17" s="9">
        <v>46009</v>
      </c>
      <c r="P17" s="9">
        <v>46373</v>
      </c>
      <c r="Q17" s="8">
        <v>0</v>
      </c>
      <c r="R17" s="8">
        <v>0</v>
      </c>
      <c r="S17" s="8">
        <v>0</v>
      </c>
      <c r="T17" s="8">
        <v>35463</v>
      </c>
      <c r="U17" s="8">
        <v>35463</v>
      </c>
      <c r="V17" s="8">
        <v>37256</v>
      </c>
      <c r="W17" s="10">
        <v>0.44</v>
      </c>
      <c r="X17" s="11">
        <f t="shared" si="2"/>
        <v>15603.72</v>
      </c>
      <c r="Y17" s="12">
        <v>0.02</v>
      </c>
      <c r="Z17" s="11">
        <f t="shared" si="0"/>
        <v>312.07439999999997</v>
      </c>
      <c r="AA17" s="11">
        <f t="shared" si="1"/>
        <v>15291.6456</v>
      </c>
    </row>
    <row r="18" spans="1:27" ht="15.75" x14ac:dyDescent="0.25">
      <c r="A18" s="7">
        <v>46008</v>
      </c>
      <c r="B18" s="8" t="s">
        <v>27</v>
      </c>
      <c r="C18" s="8" t="s">
        <v>145</v>
      </c>
      <c r="D18" s="8" t="s">
        <v>40</v>
      </c>
      <c r="E18" s="8" t="s">
        <v>49</v>
      </c>
      <c r="F18" s="8" t="s">
        <v>31</v>
      </c>
      <c r="G18" s="8" t="s">
        <v>146</v>
      </c>
      <c r="H18" s="8" t="s">
        <v>42</v>
      </c>
      <c r="I18" s="8" t="s">
        <v>147</v>
      </c>
      <c r="J18" s="8" t="s">
        <v>114</v>
      </c>
      <c r="K18" s="8" t="s">
        <v>45</v>
      </c>
      <c r="L18" s="8" t="s">
        <v>133</v>
      </c>
      <c r="M18" s="8" t="s">
        <v>37</v>
      </c>
      <c r="N18" s="8" t="s">
        <v>148</v>
      </c>
      <c r="O18" s="9">
        <v>46009</v>
      </c>
      <c r="P18" s="9">
        <v>46373</v>
      </c>
      <c r="Q18" s="8">
        <v>0</v>
      </c>
      <c r="R18" s="8">
        <v>0</v>
      </c>
      <c r="S18" s="8">
        <v>0</v>
      </c>
      <c r="T18" s="8">
        <v>35533</v>
      </c>
      <c r="U18" s="8">
        <v>35533</v>
      </c>
      <c r="V18" s="8">
        <v>37338</v>
      </c>
      <c r="W18" s="10">
        <v>0.44</v>
      </c>
      <c r="X18" s="11">
        <f t="shared" si="2"/>
        <v>15634.52</v>
      </c>
      <c r="Y18" s="12">
        <v>0.02</v>
      </c>
      <c r="Z18" s="11">
        <f t="shared" si="0"/>
        <v>312.69040000000001</v>
      </c>
      <c r="AA18" s="11">
        <f t="shared" si="1"/>
        <v>15321.829600000001</v>
      </c>
    </row>
    <row r="19" spans="1:27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/>
      <c r="P19" s="15"/>
      <c r="Q19" s="14"/>
      <c r="R19" s="14"/>
      <c r="S19" s="14"/>
      <c r="T19" s="14"/>
      <c r="U19" s="14"/>
      <c r="V19" s="14"/>
      <c r="W19" s="16"/>
      <c r="X19" s="17">
        <f>SUM(X2:X18)</f>
        <v>120785.83999999998</v>
      </c>
      <c r="Y19" s="14"/>
      <c r="Z19" s="18" t="s">
        <v>149</v>
      </c>
      <c r="AA19" s="19">
        <f>SUM(AA2:AA18)</f>
        <v>118370.12319999999</v>
      </c>
    </row>
    <row r="20" spans="1:27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15"/>
      <c r="Q20" s="14"/>
      <c r="R20" s="14"/>
      <c r="S20" s="14"/>
      <c r="T20" s="14"/>
      <c r="U20" s="14"/>
      <c r="V20" s="14"/>
      <c r="W20" s="16"/>
      <c r="X20" s="14"/>
      <c r="Y20" s="14"/>
      <c r="Z20" s="14"/>
      <c r="AA20" s="14"/>
    </row>
    <row r="21" spans="1:27" ht="15.75" x14ac:dyDescent="0.25">
      <c r="A21" s="20">
        <v>46006</v>
      </c>
      <c r="B21" s="21" t="s">
        <v>27</v>
      </c>
      <c r="C21" s="21" t="s">
        <v>150</v>
      </c>
      <c r="D21" s="21" t="s">
        <v>59</v>
      </c>
      <c r="E21" s="21" t="s">
        <v>30</v>
      </c>
      <c r="F21" s="21" t="s">
        <v>31</v>
      </c>
      <c r="G21" s="21" t="s">
        <v>151</v>
      </c>
      <c r="H21" s="21" t="s">
        <v>61</v>
      </c>
      <c r="I21" s="21" t="s">
        <v>62</v>
      </c>
      <c r="J21" s="21" t="s">
        <v>132</v>
      </c>
      <c r="K21" s="21" t="s">
        <v>45</v>
      </c>
      <c r="L21" s="21" t="s">
        <v>152</v>
      </c>
      <c r="M21" s="21" t="s">
        <v>37</v>
      </c>
      <c r="N21" s="21" t="s">
        <v>153</v>
      </c>
      <c r="O21" s="22">
        <v>46007</v>
      </c>
      <c r="P21" s="22">
        <v>46371</v>
      </c>
      <c r="Q21" s="21">
        <v>0</v>
      </c>
      <c r="R21" s="21">
        <v>200000</v>
      </c>
      <c r="S21" s="21">
        <v>834</v>
      </c>
      <c r="T21" s="21">
        <v>16149</v>
      </c>
      <c r="U21" s="21">
        <v>16983</v>
      </c>
      <c r="V21" s="21">
        <v>17953</v>
      </c>
      <c r="W21" s="23">
        <v>0.65</v>
      </c>
      <c r="X21" s="24">
        <f t="shared" ref="X21" si="3">U21*W21</f>
        <v>11038.95</v>
      </c>
      <c r="Y21" s="25">
        <v>0.02</v>
      </c>
      <c r="Z21" s="24">
        <f t="shared" ref="Z21" si="4">Y21*X21</f>
        <v>220.77900000000002</v>
      </c>
      <c r="AA21" s="24">
        <f t="shared" ref="AA21" si="5">X21-Z21</f>
        <v>10818.171</v>
      </c>
    </row>
    <row r="22" spans="1:27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26"/>
      <c r="X22" s="17">
        <f>X19-X21</f>
        <v>109746.88999999998</v>
      </c>
      <c r="Y22" s="14"/>
      <c r="Z22" s="14"/>
      <c r="AA22" s="14"/>
    </row>
    <row r="23" spans="1:27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26"/>
      <c r="X23" s="14">
        <f>X22*2/100</f>
        <v>2194.9377999999997</v>
      </c>
      <c r="Y23" s="14"/>
      <c r="Z23" s="27" t="s">
        <v>149</v>
      </c>
      <c r="AA23" s="28">
        <f>AA19</f>
        <v>118370.12319999999</v>
      </c>
    </row>
    <row r="24" spans="1:27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26"/>
      <c r="X24" s="17">
        <f>X22-X23</f>
        <v>107551.95219999999</v>
      </c>
      <c r="Y24" s="14"/>
      <c r="Z24" s="14"/>
      <c r="AA24" s="14"/>
    </row>
    <row r="25" spans="1:27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26"/>
      <c r="X25" s="14"/>
      <c r="Y25" s="14"/>
      <c r="Z25" s="21" t="s">
        <v>154</v>
      </c>
      <c r="AA25" s="21">
        <v>10818</v>
      </c>
    </row>
    <row r="26" spans="1:27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26"/>
      <c r="X26" s="14"/>
      <c r="Y26" s="14"/>
      <c r="Z26" s="14"/>
      <c r="AA26" s="14"/>
    </row>
    <row r="27" spans="1:27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26"/>
      <c r="X27" s="14"/>
      <c r="Y27" s="14"/>
      <c r="Z27" s="27" t="s">
        <v>155</v>
      </c>
      <c r="AA27" s="28">
        <f>AA23-AA25</f>
        <v>107552.12319999999</v>
      </c>
    </row>
  </sheetData>
  <conditionalFormatting sqref="C5:C14">
    <cfRule type="duplicateValues" dxfId="3" priority="2"/>
  </conditionalFormatting>
  <conditionalFormatting sqref="C15:C20">
    <cfRule type="duplicateValues" dxfId="2" priority="4"/>
  </conditionalFormatting>
  <conditionalFormatting sqref="C21">
    <cfRule type="duplicateValues" dxfId="1" priority="1"/>
  </conditionalFormatting>
  <conditionalFormatting sqref="G2:G4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2025-12-17T15:29:58Z</dcterms:created>
  <dcterms:modified xsi:type="dcterms:W3CDTF">2025-12-17T15:30:24Z</dcterms:modified>
</cp:coreProperties>
</file>