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inaj\OneDrive\Desktop\"/>
    </mc:Choice>
  </mc:AlternateContent>
  <xr:revisionPtr revIDLastSave="0" documentId="8_{33B4F15E-E738-4A21-9A3A-0223FB1029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1 DEC " sheetId="1" r:id="rId1"/>
  </sheets>
  <definedNames>
    <definedName name="_xlnm._FilterDatabase" localSheetId="0" hidden="1">'31 DEC '!$A$35:$AY$46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54" i="1" l="1"/>
  <c r="AA54" i="1"/>
  <c r="Y54" i="1"/>
  <c r="Y53" i="1"/>
  <c r="AA53" i="1" s="1"/>
  <c r="AB53" i="1" l="1"/>
  <c r="Y37" i="1" l="1"/>
  <c r="Y38" i="1"/>
  <c r="AA38" i="1" s="1"/>
  <c r="Y39" i="1"/>
  <c r="AA39" i="1"/>
  <c r="Y40" i="1"/>
  <c r="AA40" i="1" s="1"/>
  <c r="Y41" i="1"/>
  <c r="AA41" i="1" s="1"/>
  <c r="Y42" i="1"/>
  <c r="AA42" i="1" s="1"/>
  <c r="Y43" i="1"/>
  <c r="AA43" i="1"/>
  <c r="Y44" i="1"/>
  <c r="AA44" i="1" s="1"/>
  <c r="Y45" i="1"/>
  <c r="AA45" i="1"/>
  <c r="AB43" i="1" l="1"/>
  <c r="AB39" i="1"/>
  <c r="AB38" i="1"/>
  <c r="AB42" i="1"/>
  <c r="AB45" i="1"/>
  <c r="AB41" i="1"/>
  <c r="AA37" i="1"/>
  <c r="AB37" i="1" s="1"/>
  <c r="AB44" i="1"/>
  <c r="AB40" i="1"/>
  <c r="Y36" i="1"/>
  <c r="AA36" i="1" s="1"/>
  <c r="AB36" i="1" l="1"/>
  <c r="AB46" i="1" s="1"/>
  <c r="Y29" i="1"/>
  <c r="AA29" i="1" s="1"/>
  <c r="AB29" i="1" s="1"/>
  <c r="Y28" i="1"/>
  <c r="AA28" i="1" s="1"/>
  <c r="Y23" i="1"/>
  <c r="AA23" i="1" s="1"/>
  <c r="Y22" i="1"/>
  <c r="Y21" i="1"/>
  <c r="AA21" i="1" s="1"/>
  <c r="Y20" i="1"/>
  <c r="AA20" i="1" s="1"/>
  <c r="AB20" i="1" s="1"/>
  <c r="Y15" i="1"/>
  <c r="AA15" i="1" s="1"/>
  <c r="AB15" i="1" s="1"/>
  <c r="Y14" i="1"/>
  <c r="AA14" i="1" s="1"/>
  <c r="Y13" i="1"/>
  <c r="Y12" i="1"/>
  <c r="Y11" i="1"/>
  <c r="AA11" i="1" s="1"/>
  <c r="AB11" i="1" s="1"/>
  <c r="Y10" i="1"/>
  <c r="AA10" i="1" s="1"/>
  <c r="Y9" i="1"/>
  <c r="Y8" i="1"/>
  <c r="AA8" i="1" s="1"/>
  <c r="AB8" i="1" s="1"/>
  <c r="Y7" i="1"/>
  <c r="AA7" i="1" s="1"/>
  <c r="AB7" i="1" s="1"/>
  <c r="Y6" i="1"/>
  <c r="AA6" i="1" s="1"/>
  <c r="AB6" i="1" s="1"/>
  <c r="Y5" i="1"/>
  <c r="Y4" i="1"/>
  <c r="AA4" i="1" s="1"/>
  <c r="AB4" i="1" s="1"/>
  <c r="Y3" i="1"/>
  <c r="AA3" i="1" s="1"/>
  <c r="AB3" i="1" s="1"/>
  <c r="Y2" i="1"/>
  <c r="AB21" i="1" l="1"/>
  <c r="AA12" i="1"/>
  <c r="AB12" i="1" s="1"/>
  <c r="AA9" i="1"/>
  <c r="AB9" i="1" s="1"/>
  <c r="AB10" i="1"/>
  <c r="AA13" i="1"/>
  <c r="AB13" i="1" s="1"/>
  <c r="AB14" i="1"/>
  <c r="AA22" i="1"/>
  <c r="AB22" i="1" s="1"/>
  <c r="AB23" i="1"/>
  <c r="AB28" i="1"/>
  <c r="AB30" i="1" s="1"/>
  <c r="AA2" i="1"/>
  <c r="AB2" i="1" s="1"/>
  <c r="AA5" i="1"/>
  <c r="AB5" i="1" s="1"/>
  <c r="AB16" i="1" l="1"/>
  <c r="AB24" i="1"/>
  <c r="AB32" i="1" s="1"/>
</calcChain>
</file>

<file path=xl/sharedStrings.xml><?xml version="1.0" encoding="utf-8"?>
<sst xmlns="http://schemas.openxmlformats.org/spreadsheetml/2006/main" count="606" uniqueCount="249">
  <si>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</si>
  <si>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</si>
  <si>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</si>
  <si>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</si>
  <si>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</si>
  <si>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</si>
  <si>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</si>
  <si>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</si>
  <si>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</si>
  <si>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</si>
  <si>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</si>
  <si>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</si>
  <si>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</si>
  <si>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</si>
  <si>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</si>
  <si>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</si>
  <si>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</si>
  <si>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</si>
  <si>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</si>
  <si>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</si>
  <si>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</si>
  <si>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</si>
  <si>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</si>
  <si>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</si>
  <si>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</si>
  <si>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</si>
  <si>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</si>
  <si>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</si>
  <si>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</si>
  <si>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</si>
  <si>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RUPESH TATYASO GAIKWAD</t>
  </si>
  <si>
    <t>Royal Sundaram General Insurance Company Limited</t>
  </si>
  <si>
    <t>PACKAGE</t>
  </si>
  <si>
    <t>GCV</t>
  </si>
  <si>
    <t>MH42AQ5578</t>
  </si>
  <si>
    <t>TATA MOTORS LTD.</t>
  </si>
  <si>
    <t>LPT 1412</t>
  </si>
  <si>
    <t>2019</t>
  </si>
  <si>
    <t>0</t>
  </si>
  <si>
    <t>12990</t>
  </si>
  <si>
    <t>DIESEL</t>
  </si>
  <si>
    <t>VGC1299642000101</t>
  </si>
  <si>
    <t>MR MALLINATH SHIVPAD ANKALGI</t>
  </si>
  <si>
    <t>LIABILITY</t>
  </si>
  <si>
    <t>PRIVATE_CAR</t>
  </si>
  <si>
    <t>MH13AX1156</t>
  </si>
  <si>
    <t>GENERAL MOTORS</t>
  </si>
  <si>
    <t>TAVERA LS</t>
  </si>
  <si>
    <t>2012</t>
  </si>
  <si>
    <t>2499</t>
  </si>
  <si>
    <t>7</t>
  </si>
  <si>
    <t>VPT1056989000100</t>
  </si>
  <si>
    <t>MR PRASHANT BHOGTE</t>
  </si>
  <si>
    <t>MH12DM7977</t>
  </si>
  <si>
    <t>TAVERA NY B2</t>
  </si>
  <si>
    <t>2006</t>
  </si>
  <si>
    <t>VPT0570040000102</t>
  </si>
  <si>
    <t>SANDEEP BAPU JADHAV</t>
  </si>
  <si>
    <t>SBI General Insurance Company Limited</t>
  </si>
  <si>
    <t>MH09CU2578</t>
  </si>
  <si>
    <t>TATA MOTORS</t>
  </si>
  <si>
    <t>SUPER ACE</t>
  </si>
  <si>
    <t>2014</t>
  </si>
  <si>
    <t>2180</t>
  </si>
  <si>
    <t>2</t>
  </si>
  <si>
    <t>POCMVGC0100611702</t>
  </si>
  <si>
    <t>MR MUKESH OMPRAKASH SHARMA</t>
  </si>
  <si>
    <t>MH12WJ0436</t>
  </si>
  <si>
    <t>ASHOK LEYLAND LTD.</t>
  </si>
  <si>
    <t>CA 1615 HE 4750 WB CBC BSVI</t>
  </si>
  <si>
    <t>2023</t>
  </si>
  <si>
    <t>16100</t>
  </si>
  <si>
    <t>VGC1465758000100</t>
  </si>
  <si>
    <t>SPARKSHIELD INSURANCE BROKERS PRIVATE LIMITED</t>
  </si>
  <si>
    <t>ROHIDAS RAMDAS PATIL</t>
  </si>
  <si>
    <t>Universal Sompo General Insurance Company Limited</t>
  </si>
  <si>
    <t>MH12PQ9540</t>
  </si>
  <si>
    <t>TATA MOTORS LIMITED</t>
  </si>
  <si>
    <t>TATA LPK 912</t>
  </si>
  <si>
    <t>2017</t>
  </si>
  <si>
    <t>3783</t>
  </si>
  <si>
    <t>9600</t>
  </si>
  <si>
    <t>3</t>
  </si>
  <si>
    <t>AVO/2315/12562152</t>
  </si>
  <si>
    <t>SWAPNIL BHAGWAN DEORE</t>
  </si>
  <si>
    <t>MH15JC6055</t>
  </si>
  <si>
    <t>ASHOK LEYLAND</t>
  </si>
  <si>
    <t>CA 1915 47 H FBL</t>
  </si>
  <si>
    <t>3840</t>
  </si>
  <si>
    <t>18490</t>
  </si>
  <si>
    <t>AVO/2315/12562421</t>
  </si>
  <si>
    <t>GANGARAM MHATU YEDAGE</t>
  </si>
  <si>
    <t>MH09EM1396</t>
  </si>
  <si>
    <t>MAHINDRA &amp; MAHINDRA</t>
  </si>
  <si>
    <t>BOLERO</t>
  </si>
  <si>
    <t>2960</t>
  </si>
  <si>
    <t>POCMVGC0100623460</t>
  </si>
  <si>
    <t>ARUN SADASHIV CHOUDHARI</t>
  </si>
  <si>
    <t>MH10CR9564</t>
  </si>
  <si>
    <t>JAYO BS6 HSD</t>
  </si>
  <si>
    <t>2021</t>
  </si>
  <si>
    <t>1550</t>
  </si>
  <si>
    <t>4990</t>
  </si>
  <si>
    <t>AVO/2315/12562629</t>
  </si>
  <si>
    <t>MR NISHIKANT BHIMRAO BANDGAR</t>
  </si>
  <si>
    <t>MH12HD0641</t>
  </si>
  <si>
    <t>1616 IL 170 WB</t>
  </si>
  <si>
    <t>2011</t>
  </si>
  <si>
    <t>18500</t>
  </si>
  <si>
    <t>VGC1465911000100</t>
  </si>
  <si>
    <t>MR AKASH RAGHUNATH GAIKWAD</t>
  </si>
  <si>
    <t>HDFC ERGO General Insurance Company Limited</t>
  </si>
  <si>
    <t>MH12PQ6084</t>
  </si>
  <si>
    <t>MAHINDRA</t>
  </si>
  <si>
    <t>1</t>
  </si>
  <si>
    <t>2315208040949300000</t>
  </si>
  <si>
    <t>SHRINATH DAIRY</t>
  </si>
  <si>
    <t>MH48AY8340</t>
  </si>
  <si>
    <t>TATA</t>
  </si>
  <si>
    <t>SFC 407EX 2955WB PICKUP BSIV</t>
  </si>
  <si>
    <t>2018</t>
  </si>
  <si>
    <t>2956</t>
  </si>
  <si>
    <t>4450</t>
  </si>
  <si>
    <t>AVO/2315/12562276</t>
  </si>
  <si>
    <t>Mr.AJIT MADHAV PANSAMBAI</t>
  </si>
  <si>
    <t>MISD</t>
  </si>
  <si>
    <t>MH16AM7275</t>
  </si>
  <si>
    <t>Punjab Tractors</t>
  </si>
  <si>
    <t>Swaraj 855</t>
  </si>
  <si>
    <t>VOT0017758000100</t>
  </si>
  <si>
    <t>Mr ADHIKRAO MANIKRAO PATIL</t>
  </si>
  <si>
    <t>MH09CV9152</t>
  </si>
  <si>
    <t>TATA MOTORS LTD</t>
  </si>
  <si>
    <t>Sumo Gold EX</t>
  </si>
  <si>
    <t>VPT1057129000100</t>
  </si>
  <si>
    <t>TOTAL AMT</t>
  </si>
  <si>
    <t>PENDING</t>
  </si>
  <si>
    <t xml:space="preserve">   </t>
  </si>
  <si>
    <t>SHAHNOOR ABDUL QUDDUS H</t>
  </si>
  <si>
    <t>MH12XM0585</t>
  </si>
  <si>
    <t>BOLERO MAXX PUP HD 2.0L LX CBC</t>
  </si>
  <si>
    <t>2024</t>
  </si>
  <si>
    <t>2523</t>
  </si>
  <si>
    <t>3895</t>
  </si>
  <si>
    <t>AVO/2315/12563019</t>
  </si>
  <si>
    <t>SANTOSH GAIKWAD</t>
  </si>
  <si>
    <t>Santosh Gaikwad</t>
  </si>
  <si>
    <t>MR VIVEK DADA NANAWARE</t>
  </si>
  <si>
    <t>MH12GK2342</t>
  </si>
  <si>
    <t>HYUNDAI MOTORS LTD.</t>
  </si>
  <si>
    <t>I20 ASTA 1.2</t>
  </si>
  <si>
    <t>2010</t>
  </si>
  <si>
    <t>1197</t>
  </si>
  <si>
    <t>5</t>
  </si>
  <si>
    <t>PETROL</t>
  </si>
  <si>
    <t>VPT1057190000100</t>
  </si>
  <si>
    <t>MR RAMDAS VILAS MODAK</t>
  </si>
  <si>
    <t>MH14EM2523</t>
  </si>
  <si>
    <t>LPT 1109 H EX2 WATER TANKER</t>
  </si>
  <si>
    <t>VGT0594378000100</t>
  </si>
  <si>
    <t>MR ROHIT KAILAS LONDHE</t>
  </si>
  <si>
    <t>MH04GR2048</t>
  </si>
  <si>
    <t>LPT 1109 H EX2</t>
  </si>
  <si>
    <t>VGT0594326000100</t>
  </si>
  <si>
    <t xml:space="preserve"> (NOT MAPPED IN 27 DEC SHEET) </t>
  </si>
  <si>
    <t>RAJEBHAU SHIVDAS AGHAV</t>
  </si>
  <si>
    <t>MH44U0664</t>
  </si>
  <si>
    <t>NEW HOLLAND</t>
  </si>
  <si>
    <t>3630</t>
  </si>
  <si>
    <t>2145</t>
  </si>
  <si>
    <t>POCMVGC0100619167</t>
  </si>
  <si>
    <t>VISHAL KALGONDA PATIL</t>
  </si>
  <si>
    <t>MH09EM5228</t>
  </si>
  <si>
    <t>JEETO</t>
  </si>
  <si>
    <t>1426</t>
  </si>
  <si>
    <t>POCMVGC0100619354</t>
  </si>
  <si>
    <t xml:space="preserve">(NOT MAPPED IN 27 DEC SHEET) </t>
  </si>
  <si>
    <t>2 CASES MISSING</t>
  </si>
  <si>
    <t>RECEIVED</t>
  </si>
  <si>
    <t>MR ROHIDAS RAMDAS PATIL</t>
  </si>
  <si>
    <t>MR GANDHE VIDYESH</t>
  </si>
  <si>
    <t>MR DHANAJI DAULU GURAV</t>
  </si>
  <si>
    <t>MRS RAJANI NAMDEO PASALKAR</t>
  </si>
  <si>
    <t>SHIVAM DNYANESHWAR KUNJIR</t>
  </si>
  <si>
    <t>MISC</t>
  </si>
  <si>
    <t>MH46AR9540</t>
  </si>
  <si>
    <t>MH14CK3374</t>
  </si>
  <si>
    <t>MH12WJ0536</t>
  </si>
  <si>
    <t>MH12FD3772</t>
  </si>
  <si>
    <t>NEW</t>
  </si>
  <si>
    <t>LPK 1618 TIPPER</t>
  </si>
  <si>
    <t>MARUTI SUZUKI</t>
  </si>
  <si>
    <t>ALTO LXI BSIV</t>
  </si>
  <si>
    <t>CA 1615 HE 4750WB HSD BSVI</t>
  </si>
  <si>
    <t>ARJUN 555 DI</t>
  </si>
  <si>
    <t>BOLERO CAMPER</t>
  </si>
  <si>
    <t>1215 HE 4750</t>
  </si>
  <si>
    <t>2016</t>
  </si>
  <si>
    <t>2025</t>
  </si>
  <si>
    <t>16200</t>
  </si>
  <si>
    <t>796</t>
  </si>
  <si>
    <t>2630</t>
  </si>
  <si>
    <t>4</t>
  </si>
  <si>
    <t>3839</t>
  </si>
  <si>
    <t>11990</t>
  </si>
  <si>
    <t>VGC1466441000100</t>
  </si>
  <si>
    <t>VPT1057966000100</t>
  </si>
  <si>
    <t>VGC1466483000100</t>
  </si>
  <si>
    <t>VOC0683320000100</t>
  </si>
  <si>
    <t>2317208048285400000</t>
  </si>
  <si>
    <t>AVO/2315/12564265</t>
  </si>
  <si>
    <t xml:space="preserve">RECIVED </t>
  </si>
  <si>
    <t>TOTAL 118911 BUT RECEIVED 116532</t>
  </si>
  <si>
    <t>DIFFRANCE AMT 2379/-[</t>
  </si>
  <si>
    <t>MH25AS1524</t>
  </si>
  <si>
    <t>MH48AG0907</t>
  </si>
  <si>
    <t>MH11AG7629</t>
  </si>
  <si>
    <t>MH12FU2989</t>
  </si>
  <si>
    <t>MR WAGHMARE MANOJ SUDHAKAR</t>
  </si>
  <si>
    <t>MR DHANRAJ VASANT HARGUDE</t>
  </si>
  <si>
    <t>KIRAN EKNATH MHETAR</t>
  </si>
  <si>
    <t>MR JULIE RATNADEEP GULDEVKAR</t>
  </si>
  <si>
    <t>SWARAJ</t>
  </si>
  <si>
    <t>855 FE</t>
  </si>
  <si>
    <t>2020</t>
  </si>
  <si>
    <t>VOC0683628000100</t>
  </si>
  <si>
    <t>LPT 1109 EX</t>
  </si>
  <si>
    <t>2015</t>
  </si>
  <si>
    <t>VGT0594528000100</t>
  </si>
  <si>
    <t>ALFA</t>
  </si>
  <si>
    <t>1060</t>
  </si>
  <si>
    <t>POCMVGC0100626782</t>
  </si>
  <si>
    <t>I10 1.2 SPORT</t>
  </si>
  <si>
    <t>VPT1058166000100</t>
  </si>
  <si>
    <t xml:space="preserve">TOTAL AMT </t>
  </si>
  <si>
    <t>2379 + 42337 + 18943 + 79406</t>
  </si>
  <si>
    <t xml:space="preserve">TOTAL AMT SEND  </t>
  </si>
  <si>
    <t>DILIP PIRAJI TIRUKHE</t>
  </si>
  <si>
    <t>SIGNA 5532 S 4X2 BSVI</t>
  </si>
  <si>
    <t>6692</t>
  </si>
  <si>
    <t>55000</t>
  </si>
  <si>
    <t>AVO/2315/20010155</t>
  </si>
  <si>
    <t xml:space="preserve">TOTAL AMT   </t>
  </si>
  <si>
    <t>DUBBLE ENTRY CASE MAINUS</t>
  </si>
  <si>
    <t>RAJARAM PANDURANG HANKARE</t>
  </si>
  <si>
    <t>MH11BL4738</t>
  </si>
  <si>
    <t>1297</t>
  </si>
  <si>
    <t>POCMVGC0100596938</t>
  </si>
  <si>
    <t>(143065 - 31625)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</si>
</sst>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yyyy\-mm\-dd"/>
    <numFmt numFmtId="171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1" fillId="0" borderId="0"/>
    <xf numFmtId="9" fontId="1" fillId="0" borderId="0"/>
    <xf numFmtId="171" fontId="1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9" fontId="0" fillId="0" borderId="0" xfId="2" applyFont="1" applyAlignment="1">
      <alignment horizontal="center"/>
    </xf>
    <xf numFmtId="165" fontId="0" fillId="0" borderId="0" xfId="2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5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2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0" fillId="0" borderId="1" xfId="2" applyNumberFormat="1" applyFont="1" applyBorder="1" applyAlignment="1">
      <alignment horizontal="center"/>
    </xf>
    <xf numFmtId="165" fontId="0" fillId="0" borderId="1" xfId="2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top"/>
    </xf>
    <xf numFmtId="165" fontId="3" fillId="2" borderId="4" xfId="2" applyNumberFormat="1" applyFont="1" applyFill="1" applyBorder="1" applyAlignment="1">
      <alignment horizontal="center" vertical="center"/>
    </xf>
    <xf numFmtId="1" fontId="3" fillId="2" borderId="4" xfId="1" applyNumberFormat="1" applyFont="1" applyFill="1" applyBorder="1" applyAlignment="1">
      <alignment horizontal="center" vertical="center"/>
    </xf>
    <xf numFmtId="9" fontId="3" fillId="2" borderId="4" xfId="2" applyFont="1" applyFill="1" applyBorder="1" applyAlignment="1">
      <alignment horizontal="center" vertical="center"/>
    </xf>
    <xf numFmtId="0" fontId="3" fillId="2" borderId="4" xfId="1" applyNumberFormat="1" applyFont="1" applyFill="1" applyBorder="1" applyAlignment="1">
      <alignment horizontal="center" vertical="center"/>
    </xf>
    <xf numFmtId="166" fontId="3" fillId="2" borderId="4" xfId="1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5" fontId="0" fillId="0" borderId="1" xfId="2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65" fontId="6" fillId="0" borderId="1" xfId="2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9" fontId="7" fillId="0" borderId="8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9" fontId="6" fillId="0" borderId="1" xfId="4" applyFont="1" applyBorder="1" applyAlignment="1">
      <alignment horizontal="center"/>
    </xf>
  </cellXfs>
  <cellStyles count="6">
    <cellStyle name="Comma" xfId="1" builtinId="3"/>
    <cellStyle name="Comma 2" xfId="5" xr:uid="{A4DBE032-920D-4265-B8E3-4D746F8ADE0A}"/>
    <cellStyle name="Comma 3" xfId="3" xr:uid="{C850DE84-A433-4167-B68D-56A5FD287CCF}"/>
    <cellStyle name="Normal" xfId="0" builtinId="0"/>
    <cellStyle name="Percent" xfId="2" builtinId="5"/>
    <cellStyle name="Percent 2" xfId="4" xr:uid="{A9D47286-2840-49DB-9567-6BEC6B157571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56"/>
  <sheetViews>
    <sheetView tabSelected="1" topLeftCell="R22" zoomScale="85" zoomScaleNormal="85" workbookViewId="0">
      <selection activeCell="AD55" sqref="AD55"/>
    </sheetView>
  </sheetViews>
  <sheetFormatPr defaultRowHeight="14.4" x14ac:dyDescent="0.3"/>
  <cols>
    <col min="1" max="1" width="14.88671875" style="1" bestFit="1" customWidth="1"/>
    <col min="2" max="2" width="48.44140625" style="1" bestFit="1" customWidth="1"/>
    <col min="3" max="3" width="33" style="1" bestFit="1" customWidth="1"/>
    <col min="4" max="4" width="49.44140625" style="1" bestFit="1" customWidth="1"/>
    <col min="5" max="5" width="11.33203125" style="1" bestFit="1" customWidth="1"/>
    <col min="6" max="6" width="13.109375" style="1" bestFit="1" customWidth="1"/>
    <col min="7" max="7" width="35" style="1" customWidth="1"/>
    <col min="8" max="8" width="23.6640625" style="1" bestFit="1" customWidth="1"/>
    <col min="9" max="9" width="31.5546875" style="1" bestFit="1" customWidth="1"/>
    <col min="10" max="10" width="20.33203125" style="1" bestFit="1" customWidth="1"/>
    <col min="11" max="11" width="22.109375" style="1" customWidth="1"/>
    <col min="12" max="12" width="12" style="1" bestFit="1" customWidth="1"/>
    <col min="13" max="13" width="15.6640625" style="1" bestFit="1" customWidth="1"/>
    <col min="14" max="14" width="17.33203125" style="1" bestFit="1" customWidth="1"/>
    <col min="15" max="15" width="20.44140625" style="1" bestFit="1" customWidth="1"/>
    <col min="16" max="16" width="17" style="1" bestFit="1" customWidth="1"/>
    <col min="17" max="17" width="15.109375" style="1" bestFit="1" customWidth="1"/>
    <col min="18" max="18" width="17" style="1" customWidth="1"/>
    <col min="19" max="19" width="8.88671875" style="1" bestFit="1" customWidth="1"/>
    <col min="20" max="20" width="26" style="1" bestFit="1" customWidth="1"/>
    <col min="21" max="21" width="30.5546875" style="1" bestFit="1" customWidth="1"/>
    <col min="22" max="22" width="13.33203125" style="1" bestFit="1" customWidth="1"/>
    <col min="23" max="23" width="22.5546875" style="1" bestFit="1" customWidth="1"/>
    <col min="24" max="24" width="14.44140625" style="42" bestFit="1" customWidth="1"/>
    <col min="25" max="25" width="11.5546875" style="1" bestFit="1" customWidth="1"/>
    <col min="26" max="26" width="12.5546875" style="1" bestFit="1" customWidth="1"/>
    <col min="27" max="27" width="14" style="1" bestFit="1" customWidth="1"/>
    <col min="28" max="28" width="17.44140625" style="1" bestFit="1" customWidth="1"/>
    <col min="29" max="29" width="29" style="1" bestFit="1" customWidth="1"/>
    <col min="30" max="30" width="33.88671875" style="1" bestFit="1" customWidth="1"/>
    <col min="31" max="48" width="8.88671875" style="1"/>
    <col min="49" max="49" width="18.88671875" style="1" bestFit="1" customWidth="1"/>
    <col min="50" max="50" width="10.44140625" style="1" bestFit="1" customWidth="1"/>
    <col min="51" max="51" width="16.109375" style="1" bestFit="1" customWidth="1"/>
    <col min="52" max="16384" width="8.88671875" style="1"/>
  </cols>
  <sheetData>
    <row r="1" spans="1:30" ht="15.6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8" t="s">
        <v>23</v>
      </c>
      <c r="Y1" s="9" t="s">
        <v>24</v>
      </c>
      <c r="Z1" s="10" t="s">
        <v>25</v>
      </c>
      <c r="AA1" s="11" t="s">
        <v>26</v>
      </c>
      <c r="AB1" s="12" t="s">
        <v>27</v>
      </c>
      <c r="AC1" s="13" t="s">
        <v>28</v>
      </c>
    </row>
    <row r="2" spans="1:30" ht="15.6" x14ac:dyDescent="0.3">
      <c r="A2" s="14">
        <v>46021</v>
      </c>
      <c r="B2" s="4" t="s">
        <v>29</v>
      </c>
      <c r="C2" s="4" t="s">
        <v>30</v>
      </c>
      <c r="D2" s="4" t="s">
        <v>31</v>
      </c>
      <c r="E2" s="4" t="s">
        <v>32</v>
      </c>
      <c r="F2" s="4" t="s">
        <v>33</v>
      </c>
      <c r="G2" s="4" t="s">
        <v>34</v>
      </c>
      <c r="H2" s="4" t="s">
        <v>35</v>
      </c>
      <c r="I2" s="4" t="s">
        <v>36</v>
      </c>
      <c r="J2" s="4" t="s">
        <v>37</v>
      </c>
      <c r="K2" s="4" t="s">
        <v>38</v>
      </c>
      <c r="L2" s="4" t="s">
        <v>39</v>
      </c>
      <c r="M2" s="4"/>
      <c r="N2" s="4" t="s">
        <v>40</v>
      </c>
      <c r="O2" s="4" t="s">
        <v>41</v>
      </c>
      <c r="P2" s="15">
        <v>46049</v>
      </c>
      <c r="Q2" s="15">
        <v>46413</v>
      </c>
      <c r="R2" s="4">
        <v>45</v>
      </c>
      <c r="S2" s="4">
        <v>972000</v>
      </c>
      <c r="T2" s="4">
        <v>1105</v>
      </c>
      <c r="U2" s="4">
        <v>35728</v>
      </c>
      <c r="V2" s="16">
        <v>36833</v>
      </c>
      <c r="W2" s="16">
        <v>38872</v>
      </c>
      <c r="X2" s="22">
        <v>0.35</v>
      </c>
      <c r="Y2" s="16">
        <f t="shared" ref="Y2:Y15" si="0">V2*X2</f>
        <v>12891.55</v>
      </c>
      <c r="Z2" s="18">
        <v>0.02</v>
      </c>
      <c r="AA2" s="19">
        <f t="shared" ref="AA2:AA15" si="1">Z2*Y2</f>
        <v>257.83100000000002</v>
      </c>
      <c r="AB2" s="20">
        <f t="shared" ref="AB2:AB15" si="2">Y2-AA2</f>
        <v>12633.718999999999</v>
      </c>
      <c r="AC2" s="4"/>
    </row>
    <row r="3" spans="1:30" ht="15.6" x14ac:dyDescent="0.3">
      <c r="A3" s="14">
        <v>46021</v>
      </c>
      <c r="B3" s="4" t="s">
        <v>29</v>
      </c>
      <c r="C3" s="4" t="s">
        <v>42</v>
      </c>
      <c r="D3" s="4" t="s">
        <v>31</v>
      </c>
      <c r="E3" s="4" t="s">
        <v>43</v>
      </c>
      <c r="F3" s="4" t="s">
        <v>44</v>
      </c>
      <c r="G3" s="4" t="s">
        <v>45</v>
      </c>
      <c r="H3" s="4" t="s">
        <v>46</v>
      </c>
      <c r="I3" s="4" t="s">
        <v>47</v>
      </c>
      <c r="J3" s="4" t="s">
        <v>48</v>
      </c>
      <c r="K3" s="4" t="s">
        <v>49</v>
      </c>
      <c r="L3" s="4" t="s">
        <v>38</v>
      </c>
      <c r="M3" s="4" t="s">
        <v>50</v>
      </c>
      <c r="N3" s="4" t="s">
        <v>40</v>
      </c>
      <c r="O3" s="4" t="s">
        <v>51</v>
      </c>
      <c r="P3" s="15">
        <v>46023</v>
      </c>
      <c r="Q3" s="15">
        <v>46387</v>
      </c>
      <c r="R3" s="4">
        <v>0</v>
      </c>
      <c r="S3" s="4">
        <v>0</v>
      </c>
      <c r="T3" s="4">
        <v>0</v>
      </c>
      <c r="U3" s="4">
        <v>7947</v>
      </c>
      <c r="V3" s="16">
        <v>7947</v>
      </c>
      <c r="W3" s="16">
        <v>9377</v>
      </c>
      <c r="X3" s="22">
        <v>0.37</v>
      </c>
      <c r="Y3" s="16">
        <f t="shared" si="0"/>
        <v>2940.39</v>
      </c>
      <c r="Z3" s="18">
        <v>0.02</v>
      </c>
      <c r="AA3" s="19">
        <f t="shared" si="1"/>
        <v>58.8078</v>
      </c>
      <c r="AB3" s="20">
        <f t="shared" si="2"/>
        <v>2881.5821999999998</v>
      </c>
      <c r="AC3" s="4"/>
    </row>
    <row r="4" spans="1:30" ht="15.6" x14ac:dyDescent="0.3">
      <c r="A4" s="14">
        <v>46021</v>
      </c>
      <c r="B4" s="4" t="s">
        <v>29</v>
      </c>
      <c r="C4" s="4" t="s">
        <v>52</v>
      </c>
      <c r="D4" s="4" t="s">
        <v>31</v>
      </c>
      <c r="E4" s="4" t="s">
        <v>43</v>
      </c>
      <c r="F4" s="4" t="s">
        <v>44</v>
      </c>
      <c r="G4" s="4" t="s">
        <v>53</v>
      </c>
      <c r="H4" s="4" t="s">
        <v>46</v>
      </c>
      <c r="I4" s="4" t="s">
        <v>54</v>
      </c>
      <c r="J4" s="4" t="s">
        <v>55</v>
      </c>
      <c r="K4" s="4" t="s">
        <v>49</v>
      </c>
      <c r="L4" s="4" t="s">
        <v>38</v>
      </c>
      <c r="M4" s="4" t="s">
        <v>50</v>
      </c>
      <c r="N4" s="4" t="s">
        <v>40</v>
      </c>
      <c r="O4" s="4" t="s">
        <v>56</v>
      </c>
      <c r="P4" s="15">
        <v>46022</v>
      </c>
      <c r="Q4" s="15">
        <v>46386</v>
      </c>
      <c r="R4" s="4">
        <v>0</v>
      </c>
      <c r="S4" s="4">
        <v>0</v>
      </c>
      <c r="T4" s="4">
        <v>0</v>
      </c>
      <c r="U4" s="4">
        <v>8612</v>
      </c>
      <c r="V4" s="16">
        <v>8612</v>
      </c>
      <c r="W4" s="16">
        <v>10162</v>
      </c>
      <c r="X4" s="22">
        <v>0.47</v>
      </c>
      <c r="Y4" s="16">
        <f t="shared" si="0"/>
        <v>4047.64</v>
      </c>
      <c r="Z4" s="18">
        <v>0.02</v>
      </c>
      <c r="AA4" s="19">
        <f t="shared" si="1"/>
        <v>80.952799999999996</v>
      </c>
      <c r="AB4" s="20">
        <f t="shared" si="2"/>
        <v>3966.6871999999998</v>
      </c>
      <c r="AC4" s="4"/>
    </row>
    <row r="5" spans="1:30" ht="15.6" x14ac:dyDescent="0.3">
      <c r="A5" s="14">
        <v>46021</v>
      </c>
      <c r="B5" s="4" t="s">
        <v>29</v>
      </c>
      <c r="C5" s="4" t="s">
        <v>57</v>
      </c>
      <c r="D5" s="4" t="s">
        <v>58</v>
      </c>
      <c r="E5" s="4" t="s">
        <v>32</v>
      </c>
      <c r="F5" s="4" t="s">
        <v>33</v>
      </c>
      <c r="G5" s="4" t="s">
        <v>59</v>
      </c>
      <c r="H5" s="4" t="s">
        <v>60</v>
      </c>
      <c r="I5" s="4" t="s">
        <v>61</v>
      </c>
      <c r="J5" s="4" t="s">
        <v>62</v>
      </c>
      <c r="K5" s="4" t="s">
        <v>38</v>
      </c>
      <c r="L5" s="4" t="s">
        <v>63</v>
      </c>
      <c r="M5" s="4" t="s">
        <v>64</v>
      </c>
      <c r="N5" s="4" t="s">
        <v>40</v>
      </c>
      <c r="O5" s="4" t="s">
        <v>65</v>
      </c>
      <c r="P5" s="15">
        <v>46015</v>
      </c>
      <c r="Q5" s="15">
        <v>46379</v>
      </c>
      <c r="R5" s="4">
        <v>0</v>
      </c>
      <c r="S5" s="4">
        <v>150000</v>
      </c>
      <c r="T5" s="4">
        <v>625</v>
      </c>
      <c r="U5" s="4">
        <v>16474</v>
      </c>
      <c r="V5" s="16">
        <v>17099</v>
      </c>
      <c r="W5" s="16">
        <v>18091</v>
      </c>
      <c r="X5" s="22">
        <v>0.66</v>
      </c>
      <c r="Y5" s="16">
        <f t="shared" si="0"/>
        <v>11285.34</v>
      </c>
      <c r="Z5" s="18">
        <v>0.02</v>
      </c>
      <c r="AA5" s="19">
        <f t="shared" si="1"/>
        <v>225.70680000000002</v>
      </c>
      <c r="AB5" s="20">
        <f t="shared" si="2"/>
        <v>11059.6332</v>
      </c>
      <c r="AC5" s="4"/>
    </row>
    <row r="6" spans="1:30" ht="15.6" x14ac:dyDescent="0.3">
      <c r="A6" s="14">
        <v>46021</v>
      </c>
      <c r="B6" s="4" t="s">
        <v>29</v>
      </c>
      <c r="C6" s="56" t="s">
        <v>66</v>
      </c>
      <c r="D6" s="4" t="s">
        <v>31</v>
      </c>
      <c r="E6" s="4" t="s">
        <v>32</v>
      </c>
      <c r="F6" s="4" t="s">
        <v>33</v>
      </c>
      <c r="G6" s="4" t="s">
        <v>67</v>
      </c>
      <c r="H6" s="4" t="s">
        <v>68</v>
      </c>
      <c r="I6" s="4" t="s">
        <v>69</v>
      </c>
      <c r="J6" s="4" t="s">
        <v>70</v>
      </c>
      <c r="K6" s="4" t="s">
        <v>38</v>
      </c>
      <c r="L6" s="4" t="s">
        <v>71</v>
      </c>
      <c r="M6" s="4"/>
      <c r="N6" s="4"/>
      <c r="O6" s="4" t="s">
        <v>72</v>
      </c>
      <c r="P6" s="15">
        <v>46024</v>
      </c>
      <c r="Q6" s="15">
        <v>46388</v>
      </c>
      <c r="R6" s="4">
        <v>20</v>
      </c>
      <c r="S6" s="4">
        <v>2700000</v>
      </c>
      <c r="T6" s="4">
        <v>4580</v>
      </c>
      <c r="U6" s="4">
        <v>35473</v>
      </c>
      <c r="V6" s="16">
        <v>40053</v>
      </c>
      <c r="W6" s="16">
        <v>42672</v>
      </c>
      <c r="X6" s="22">
        <v>0.35</v>
      </c>
      <c r="Y6" s="16">
        <f t="shared" si="0"/>
        <v>14018.55</v>
      </c>
      <c r="Z6" s="18">
        <v>0.02</v>
      </c>
      <c r="AA6" s="19">
        <f t="shared" si="1"/>
        <v>280.37099999999998</v>
      </c>
      <c r="AB6" s="20">
        <f t="shared" si="2"/>
        <v>13738.179</v>
      </c>
      <c r="AC6" s="4"/>
    </row>
    <row r="7" spans="1:30" ht="15.6" x14ac:dyDescent="0.3">
      <c r="A7" s="14">
        <v>46021</v>
      </c>
      <c r="B7" s="4" t="s">
        <v>73</v>
      </c>
      <c r="C7" s="4" t="s">
        <v>74</v>
      </c>
      <c r="D7" s="4" t="s">
        <v>75</v>
      </c>
      <c r="E7" s="4" t="s">
        <v>32</v>
      </c>
      <c r="F7" s="4" t="s">
        <v>33</v>
      </c>
      <c r="G7" s="4" t="s">
        <v>76</v>
      </c>
      <c r="H7" s="4" t="s">
        <v>77</v>
      </c>
      <c r="I7" s="4" t="s">
        <v>78</v>
      </c>
      <c r="J7" s="4" t="s">
        <v>79</v>
      </c>
      <c r="K7" s="4" t="s">
        <v>80</v>
      </c>
      <c r="L7" s="4" t="s">
        <v>81</v>
      </c>
      <c r="M7" s="4" t="s">
        <v>82</v>
      </c>
      <c r="N7" s="4" t="s">
        <v>40</v>
      </c>
      <c r="O7" s="4" t="s">
        <v>83</v>
      </c>
      <c r="P7" s="15">
        <v>46023</v>
      </c>
      <c r="Q7" s="15">
        <v>46387</v>
      </c>
      <c r="R7" s="4">
        <v>50</v>
      </c>
      <c r="S7" s="4">
        <v>1170000</v>
      </c>
      <c r="T7" s="4">
        <v>1219</v>
      </c>
      <c r="U7" s="4">
        <v>27511</v>
      </c>
      <c r="V7" s="16">
        <v>28730</v>
      </c>
      <c r="W7" s="16">
        <v>30367</v>
      </c>
      <c r="X7" s="22">
        <v>0.38</v>
      </c>
      <c r="Y7" s="16">
        <f t="shared" si="0"/>
        <v>10917.4</v>
      </c>
      <c r="Z7" s="18">
        <v>0.02</v>
      </c>
      <c r="AA7" s="19">
        <f t="shared" si="1"/>
        <v>218.34799999999998</v>
      </c>
      <c r="AB7" s="20">
        <f t="shared" si="2"/>
        <v>10699.052</v>
      </c>
      <c r="AC7" s="4"/>
    </row>
    <row r="8" spans="1:30" ht="15.6" x14ac:dyDescent="0.3">
      <c r="A8" s="14">
        <v>46021</v>
      </c>
      <c r="B8" s="4" t="s">
        <v>73</v>
      </c>
      <c r="C8" s="4" t="s">
        <v>84</v>
      </c>
      <c r="D8" s="4" t="s">
        <v>75</v>
      </c>
      <c r="E8" s="4" t="s">
        <v>32</v>
      </c>
      <c r="F8" s="4" t="s">
        <v>33</v>
      </c>
      <c r="G8" s="4" t="s">
        <v>85</v>
      </c>
      <c r="H8" s="4" t="s">
        <v>86</v>
      </c>
      <c r="I8" s="4" t="s">
        <v>87</v>
      </c>
      <c r="J8" s="4" t="s">
        <v>70</v>
      </c>
      <c r="K8" s="4" t="s">
        <v>88</v>
      </c>
      <c r="L8" s="4" t="s">
        <v>89</v>
      </c>
      <c r="M8" s="4" t="s">
        <v>82</v>
      </c>
      <c r="N8" s="4" t="s">
        <v>40</v>
      </c>
      <c r="O8" s="4" t="s">
        <v>90</v>
      </c>
      <c r="P8" s="15">
        <v>46024</v>
      </c>
      <c r="Q8" s="15">
        <v>46388</v>
      </c>
      <c r="R8" s="4">
        <v>25</v>
      </c>
      <c r="S8" s="4">
        <v>2700000</v>
      </c>
      <c r="T8" s="4">
        <v>5270</v>
      </c>
      <c r="U8" s="4">
        <v>35638</v>
      </c>
      <c r="V8" s="16">
        <v>40908</v>
      </c>
      <c r="W8" s="16">
        <v>43681</v>
      </c>
      <c r="X8" s="22">
        <v>0.33</v>
      </c>
      <c r="Y8" s="16">
        <f t="shared" si="0"/>
        <v>13499.640000000001</v>
      </c>
      <c r="Z8" s="18">
        <v>0.02</v>
      </c>
      <c r="AA8" s="19">
        <f t="shared" si="1"/>
        <v>269.99280000000005</v>
      </c>
      <c r="AB8" s="20">
        <f t="shared" si="2"/>
        <v>13229.647200000001</v>
      </c>
      <c r="AC8" s="4"/>
    </row>
    <row r="9" spans="1:30" ht="15.6" x14ac:dyDescent="0.3">
      <c r="A9" s="14">
        <v>46021</v>
      </c>
      <c r="B9" s="4" t="s">
        <v>29</v>
      </c>
      <c r="C9" s="4" t="s">
        <v>91</v>
      </c>
      <c r="D9" s="4" t="s">
        <v>58</v>
      </c>
      <c r="E9" s="4" t="s">
        <v>43</v>
      </c>
      <c r="F9" s="4" t="s">
        <v>33</v>
      </c>
      <c r="G9" s="4" t="s">
        <v>92</v>
      </c>
      <c r="H9" s="4" t="s">
        <v>93</v>
      </c>
      <c r="I9" s="4" t="s">
        <v>94</v>
      </c>
      <c r="J9" s="4" t="s">
        <v>79</v>
      </c>
      <c r="K9" s="4" t="s">
        <v>38</v>
      </c>
      <c r="L9" s="4" t="s">
        <v>95</v>
      </c>
      <c r="M9" s="4" t="s">
        <v>64</v>
      </c>
      <c r="N9" s="4" t="s">
        <v>40</v>
      </c>
      <c r="O9" s="4" t="s">
        <v>96</v>
      </c>
      <c r="P9" s="15">
        <v>46022</v>
      </c>
      <c r="Q9" s="15">
        <v>46386</v>
      </c>
      <c r="R9" s="4">
        <v>0</v>
      </c>
      <c r="S9" s="4">
        <v>0</v>
      </c>
      <c r="T9" s="4">
        <v>0</v>
      </c>
      <c r="U9" s="4">
        <v>16474</v>
      </c>
      <c r="V9" s="16">
        <v>16474</v>
      </c>
      <c r="W9" s="16">
        <v>17353</v>
      </c>
      <c r="X9" s="22">
        <v>0.47</v>
      </c>
      <c r="Y9" s="16">
        <f t="shared" si="0"/>
        <v>7742.78</v>
      </c>
      <c r="Z9" s="18">
        <v>0.02</v>
      </c>
      <c r="AA9" s="19">
        <f t="shared" si="1"/>
        <v>154.85560000000001</v>
      </c>
      <c r="AB9" s="20">
        <f t="shared" si="2"/>
        <v>7587.9243999999999</v>
      </c>
      <c r="AC9" s="4"/>
    </row>
    <row r="10" spans="1:30" ht="15.6" x14ac:dyDescent="0.3">
      <c r="A10" s="14">
        <v>46021</v>
      </c>
      <c r="B10" s="4" t="s">
        <v>73</v>
      </c>
      <c r="C10" s="4" t="s">
        <v>97</v>
      </c>
      <c r="D10" s="4" t="s">
        <v>75</v>
      </c>
      <c r="E10" s="4" t="s">
        <v>32</v>
      </c>
      <c r="F10" s="4" t="s">
        <v>33</v>
      </c>
      <c r="G10" s="4" t="s">
        <v>98</v>
      </c>
      <c r="H10" s="4" t="s">
        <v>93</v>
      </c>
      <c r="I10" s="4" t="s">
        <v>99</v>
      </c>
      <c r="J10" s="4" t="s">
        <v>100</v>
      </c>
      <c r="K10" s="4" t="s">
        <v>101</v>
      </c>
      <c r="L10" s="4" t="s">
        <v>102</v>
      </c>
      <c r="M10" s="4" t="s">
        <v>82</v>
      </c>
      <c r="N10" s="4" t="s">
        <v>40</v>
      </c>
      <c r="O10" s="4" t="s">
        <v>103</v>
      </c>
      <c r="P10" s="15">
        <v>46021</v>
      </c>
      <c r="Q10" s="15">
        <v>46385</v>
      </c>
      <c r="R10" s="4">
        <v>0</v>
      </c>
      <c r="S10" s="4">
        <v>750000</v>
      </c>
      <c r="T10" s="4">
        <v>1488</v>
      </c>
      <c r="U10" s="4">
        <v>16374</v>
      </c>
      <c r="V10" s="16">
        <v>17862</v>
      </c>
      <c r="W10" s="16">
        <v>18991</v>
      </c>
      <c r="X10" s="22">
        <v>0.38</v>
      </c>
      <c r="Y10" s="16">
        <f t="shared" si="0"/>
        <v>6787.56</v>
      </c>
      <c r="Z10" s="18">
        <v>0.02</v>
      </c>
      <c r="AA10" s="19">
        <f t="shared" si="1"/>
        <v>135.75120000000001</v>
      </c>
      <c r="AB10" s="20">
        <f t="shared" si="2"/>
        <v>6651.8088000000007</v>
      </c>
      <c r="AC10" s="4"/>
    </row>
    <row r="11" spans="1:30" ht="15.6" x14ac:dyDescent="0.3">
      <c r="A11" s="14">
        <v>46021</v>
      </c>
      <c r="B11" s="4" t="s">
        <v>29</v>
      </c>
      <c r="C11" s="4" t="s">
        <v>104</v>
      </c>
      <c r="D11" s="4" t="s">
        <v>31</v>
      </c>
      <c r="E11" s="4" t="s">
        <v>32</v>
      </c>
      <c r="F11" s="4" t="s">
        <v>33</v>
      </c>
      <c r="G11" s="4" t="s">
        <v>105</v>
      </c>
      <c r="H11" s="4" t="s">
        <v>68</v>
      </c>
      <c r="I11" s="4" t="s">
        <v>106</v>
      </c>
      <c r="J11" s="4" t="s">
        <v>107</v>
      </c>
      <c r="K11" s="4" t="s">
        <v>38</v>
      </c>
      <c r="L11" s="4" t="s">
        <v>108</v>
      </c>
      <c r="M11" s="4"/>
      <c r="N11" s="4" t="s">
        <v>40</v>
      </c>
      <c r="O11" s="4" t="s">
        <v>109</v>
      </c>
      <c r="P11" s="15">
        <v>46021</v>
      </c>
      <c r="Q11" s="15">
        <v>46385</v>
      </c>
      <c r="R11" s="4">
        <v>45</v>
      </c>
      <c r="S11" s="4">
        <v>677692</v>
      </c>
      <c r="T11" s="4">
        <v>888</v>
      </c>
      <c r="U11" s="4">
        <v>35728</v>
      </c>
      <c r="V11" s="16">
        <v>36616</v>
      </c>
      <c r="W11" s="16">
        <v>38616</v>
      </c>
      <c r="X11" s="22">
        <v>0.35</v>
      </c>
      <c r="Y11" s="16">
        <f t="shared" si="0"/>
        <v>12815.599999999999</v>
      </c>
      <c r="Z11" s="18">
        <v>0.02</v>
      </c>
      <c r="AA11" s="19">
        <f t="shared" si="1"/>
        <v>256.31199999999995</v>
      </c>
      <c r="AB11" s="20">
        <f t="shared" si="2"/>
        <v>12559.287999999999</v>
      </c>
      <c r="AC11" s="4"/>
    </row>
    <row r="12" spans="1:30" ht="15.6" x14ac:dyDescent="0.3">
      <c r="A12" s="14">
        <v>46021</v>
      </c>
      <c r="B12" s="4" t="s">
        <v>29</v>
      </c>
      <c r="C12" s="4" t="s">
        <v>110</v>
      </c>
      <c r="D12" s="4" t="s">
        <v>111</v>
      </c>
      <c r="E12" s="4" t="s">
        <v>32</v>
      </c>
      <c r="F12" s="4" t="s">
        <v>33</v>
      </c>
      <c r="G12" s="4" t="s">
        <v>112</v>
      </c>
      <c r="H12" s="4" t="s">
        <v>113</v>
      </c>
      <c r="I12" s="4" t="s">
        <v>94</v>
      </c>
      <c r="J12" s="4" t="s">
        <v>79</v>
      </c>
      <c r="K12" s="4" t="s">
        <v>95</v>
      </c>
      <c r="L12" s="4" t="s">
        <v>95</v>
      </c>
      <c r="M12" s="4" t="s">
        <v>114</v>
      </c>
      <c r="N12" s="4"/>
      <c r="O12" s="4" t="s">
        <v>115</v>
      </c>
      <c r="P12" s="15">
        <v>46023</v>
      </c>
      <c r="Q12" s="15">
        <v>46387</v>
      </c>
      <c r="R12" s="4">
        <v>50</v>
      </c>
      <c r="S12" s="4">
        <v>400000</v>
      </c>
      <c r="T12" s="4">
        <v>1139</v>
      </c>
      <c r="U12" s="4">
        <v>16474</v>
      </c>
      <c r="V12" s="16">
        <v>17613</v>
      </c>
      <c r="W12" s="16">
        <v>18697</v>
      </c>
      <c r="X12" s="22">
        <v>0.6</v>
      </c>
      <c r="Y12" s="16">
        <f t="shared" si="0"/>
        <v>10567.8</v>
      </c>
      <c r="Z12" s="18">
        <v>0.02</v>
      </c>
      <c r="AA12" s="19">
        <f t="shared" si="1"/>
        <v>211.35599999999999</v>
      </c>
      <c r="AB12" s="20">
        <f t="shared" si="2"/>
        <v>10356.444</v>
      </c>
      <c r="AC12" s="4"/>
    </row>
    <row r="13" spans="1:30" ht="15.6" x14ac:dyDescent="0.3">
      <c r="A13" s="14">
        <v>46021</v>
      </c>
      <c r="B13" s="4" t="s">
        <v>73</v>
      </c>
      <c r="C13" s="4" t="s">
        <v>116</v>
      </c>
      <c r="D13" s="4" t="s">
        <v>75</v>
      </c>
      <c r="E13" s="4" t="s">
        <v>32</v>
      </c>
      <c r="F13" s="4" t="s">
        <v>33</v>
      </c>
      <c r="G13" s="4" t="s">
        <v>117</v>
      </c>
      <c r="H13" s="4" t="s">
        <v>118</v>
      </c>
      <c r="I13" s="4" t="s">
        <v>119</v>
      </c>
      <c r="J13" s="4" t="s">
        <v>120</v>
      </c>
      <c r="K13" s="4" t="s">
        <v>121</v>
      </c>
      <c r="L13" s="4" t="s">
        <v>122</v>
      </c>
      <c r="M13" s="4" t="s">
        <v>82</v>
      </c>
      <c r="N13" s="4" t="s">
        <v>40</v>
      </c>
      <c r="O13" s="4" t="s">
        <v>123</v>
      </c>
      <c r="P13" s="15">
        <v>46021</v>
      </c>
      <c r="Q13" s="15">
        <v>46385</v>
      </c>
      <c r="R13" s="4">
        <v>0</v>
      </c>
      <c r="S13" s="4">
        <v>750000</v>
      </c>
      <c r="T13" s="4">
        <v>1563</v>
      </c>
      <c r="U13" s="4">
        <v>16149</v>
      </c>
      <c r="V13" s="16">
        <v>17712</v>
      </c>
      <c r="W13" s="16">
        <v>18814</v>
      </c>
      <c r="X13" s="22">
        <v>0.38</v>
      </c>
      <c r="Y13" s="16">
        <f t="shared" si="0"/>
        <v>6730.56</v>
      </c>
      <c r="Z13" s="18">
        <v>0.02</v>
      </c>
      <c r="AA13" s="19">
        <f t="shared" si="1"/>
        <v>134.6112</v>
      </c>
      <c r="AB13" s="20">
        <f t="shared" si="2"/>
        <v>6595.9488000000001</v>
      </c>
      <c r="AC13" s="4"/>
    </row>
    <row r="14" spans="1:30" ht="15.6" x14ac:dyDescent="0.3">
      <c r="A14" s="14">
        <v>46021</v>
      </c>
      <c r="B14" s="4" t="s">
        <v>73</v>
      </c>
      <c r="C14" s="4" t="s">
        <v>124</v>
      </c>
      <c r="D14" s="4" t="s">
        <v>31</v>
      </c>
      <c r="E14" s="4" t="s">
        <v>43</v>
      </c>
      <c r="F14" s="4" t="s">
        <v>125</v>
      </c>
      <c r="G14" s="4" t="s">
        <v>126</v>
      </c>
      <c r="H14" s="4" t="s">
        <v>127</v>
      </c>
      <c r="I14" s="4" t="s">
        <v>128</v>
      </c>
      <c r="J14" s="4">
        <v>2012</v>
      </c>
      <c r="K14" s="4">
        <v>0</v>
      </c>
      <c r="L14" s="4">
        <v>55</v>
      </c>
      <c r="M14" s="4">
        <v>1</v>
      </c>
      <c r="N14" s="4" t="s">
        <v>40</v>
      </c>
      <c r="O14" s="4" t="s">
        <v>129</v>
      </c>
      <c r="P14" s="14">
        <v>46023</v>
      </c>
      <c r="Q14" s="14">
        <v>46387</v>
      </c>
      <c r="R14" s="4">
        <v>0</v>
      </c>
      <c r="S14" s="4">
        <v>0</v>
      </c>
      <c r="T14" s="4">
        <v>0</v>
      </c>
      <c r="U14" s="4">
        <v>0</v>
      </c>
      <c r="V14" s="16">
        <v>7267</v>
      </c>
      <c r="W14" s="16">
        <v>8575.06</v>
      </c>
      <c r="X14" s="41">
        <v>0.53</v>
      </c>
      <c r="Y14" s="16">
        <f t="shared" si="0"/>
        <v>3851.51</v>
      </c>
      <c r="Z14" s="18">
        <v>0.02</v>
      </c>
      <c r="AA14" s="19">
        <f t="shared" si="1"/>
        <v>77.030200000000008</v>
      </c>
      <c r="AB14" s="20">
        <f t="shared" si="2"/>
        <v>3774.4798000000001</v>
      </c>
      <c r="AC14" s="4"/>
    </row>
    <row r="15" spans="1:30" ht="15.6" x14ac:dyDescent="0.3">
      <c r="A15" s="14">
        <v>46021</v>
      </c>
      <c r="B15" s="4" t="s">
        <v>73</v>
      </c>
      <c r="C15" s="4" t="s">
        <v>130</v>
      </c>
      <c r="D15" s="4" t="s">
        <v>31</v>
      </c>
      <c r="E15" s="4" t="s">
        <v>43</v>
      </c>
      <c r="F15" s="4" t="s">
        <v>44</v>
      </c>
      <c r="G15" s="4" t="s">
        <v>131</v>
      </c>
      <c r="H15" s="4" t="s">
        <v>132</v>
      </c>
      <c r="I15" s="4" t="s">
        <v>133</v>
      </c>
      <c r="J15" s="4">
        <v>2016</v>
      </c>
      <c r="K15" s="4">
        <v>0</v>
      </c>
      <c r="L15" s="4">
        <v>2956</v>
      </c>
      <c r="M15" s="4"/>
      <c r="N15" s="4" t="s">
        <v>40</v>
      </c>
      <c r="O15" s="4" t="s">
        <v>134</v>
      </c>
      <c r="P15" s="14">
        <v>46023</v>
      </c>
      <c r="Q15" s="14">
        <v>46387</v>
      </c>
      <c r="R15" s="4">
        <v>0</v>
      </c>
      <c r="S15" s="4">
        <v>0</v>
      </c>
      <c r="T15" s="4">
        <v>0</v>
      </c>
      <c r="U15" s="4">
        <v>0</v>
      </c>
      <c r="V15" s="16">
        <v>8762</v>
      </c>
      <c r="W15" s="21">
        <v>10339.16</v>
      </c>
      <c r="X15" s="22">
        <v>0.37</v>
      </c>
      <c r="Y15" s="16">
        <f t="shared" si="0"/>
        <v>3241.94</v>
      </c>
      <c r="Z15" s="18">
        <v>0.02</v>
      </c>
      <c r="AA15" s="19">
        <f t="shared" si="1"/>
        <v>64.838800000000006</v>
      </c>
      <c r="AB15" s="20">
        <f t="shared" si="2"/>
        <v>3177.1012000000001</v>
      </c>
      <c r="AC15" s="4"/>
      <c r="AD15" s="39" t="s">
        <v>212</v>
      </c>
    </row>
    <row r="16" spans="1:30" x14ac:dyDescent="0.3">
      <c r="W16" s="2"/>
      <c r="X16" s="3"/>
      <c r="AA16" s="23" t="s">
        <v>135</v>
      </c>
      <c r="AB16" s="27">
        <f>SUM(AB2:AB15)</f>
        <v>118911.49480000001</v>
      </c>
      <c r="AC16" s="24" t="s">
        <v>211</v>
      </c>
      <c r="AD16" s="39" t="s">
        <v>213</v>
      </c>
    </row>
    <row r="17" spans="1:51" x14ac:dyDescent="0.3">
      <c r="W17" s="2"/>
      <c r="X17" s="3"/>
      <c r="AA17" s="43" t="s">
        <v>178</v>
      </c>
      <c r="AB17" s="43">
        <v>116532</v>
      </c>
      <c r="AD17" s="1" t="s">
        <v>137</v>
      </c>
      <c r="AE17" s="38"/>
    </row>
    <row r="18" spans="1:51" x14ac:dyDescent="0.3">
      <c r="W18" s="2"/>
      <c r="X18" s="3"/>
    </row>
    <row r="19" spans="1:51" ht="15.6" x14ac:dyDescent="0.3">
      <c r="A19" s="5" t="s">
        <v>0</v>
      </c>
      <c r="B19" s="6" t="s">
        <v>1</v>
      </c>
      <c r="C19" s="6" t="s">
        <v>2</v>
      </c>
      <c r="D19" s="6" t="s">
        <v>3</v>
      </c>
      <c r="E19" s="6" t="s">
        <v>4</v>
      </c>
      <c r="F19" s="6" t="s">
        <v>5</v>
      </c>
      <c r="G19" s="6" t="s">
        <v>6</v>
      </c>
      <c r="H19" s="6" t="s">
        <v>7</v>
      </c>
      <c r="I19" s="6" t="s">
        <v>8</v>
      </c>
      <c r="J19" s="6" t="s">
        <v>9</v>
      </c>
      <c r="K19" s="6" t="s">
        <v>10</v>
      </c>
      <c r="L19" s="6" t="s">
        <v>11</v>
      </c>
      <c r="M19" s="6" t="s">
        <v>12</v>
      </c>
      <c r="N19" s="7" t="s">
        <v>13</v>
      </c>
      <c r="O19" s="6" t="s">
        <v>14</v>
      </c>
      <c r="P19" s="6" t="s">
        <v>15</v>
      </c>
      <c r="Q19" s="6" t="s">
        <v>16</v>
      </c>
      <c r="R19" s="6" t="s">
        <v>17</v>
      </c>
      <c r="S19" s="6" t="s">
        <v>18</v>
      </c>
      <c r="T19" s="6" t="s">
        <v>19</v>
      </c>
      <c r="U19" s="6" t="s">
        <v>20</v>
      </c>
      <c r="V19" s="6" t="s">
        <v>21</v>
      </c>
      <c r="W19" s="6" t="s">
        <v>22</v>
      </c>
      <c r="X19" s="8" t="s">
        <v>23</v>
      </c>
      <c r="Y19" s="9" t="s">
        <v>24</v>
      </c>
      <c r="Z19" s="10" t="s">
        <v>25</v>
      </c>
      <c r="AA19" s="11" t="s">
        <v>26</v>
      </c>
      <c r="AB19" s="25" t="s">
        <v>27</v>
      </c>
      <c r="AC19" s="13" t="s">
        <v>28</v>
      </c>
      <c r="AE19" s="38"/>
    </row>
    <row r="20" spans="1:51" ht="15.6" x14ac:dyDescent="0.3">
      <c r="A20" s="14">
        <v>46021</v>
      </c>
      <c r="B20" s="4" t="s">
        <v>73</v>
      </c>
      <c r="C20" s="4" t="s">
        <v>138</v>
      </c>
      <c r="D20" s="4" t="s">
        <v>75</v>
      </c>
      <c r="E20" s="4" t="s">
        <v>32</v>
      </c>
      <c r="F20" s="4" t="s">
        <v>33</v>
      </c>
      <c r="G20" s="4" t="s">
        <v>139</v>
      </c>
      <c r="H20" s="4" t="s">
        <v>93</v>
      </c>
      <c r="I20" s="4" t="s">
        <v>140</v>
      </c>
      <c r="J20" s="4" t="s">
        <v>141</v>
      </c>
      <c r="K20" s="4" t="s">
        <v>142</v>
      </c>
      <c r="L20" s="4" t="s">
        <v>143</v>
      </c>
      <c r="M20" s="4" t="s">
        <v>82</v>
      </c>
      <c r="N20" s="4" t="s">
        <v>40</v>
      </c>
      <c r="O20" s="4" t="s">
        <v>144</v>
      </c>
      <c r="P20" s="15">
        <v>46021</v>
      </c>
      <c r="Q20" s="15">
        <v>46385</v>
      </c>
      <c r="R20" s="4">
        <v>0</v>
      </c>
      <c r="S20" s="4">
        <v>1000000</v>
      </c>
      <c r="T20" s="4">
        <v>6485</v>
      </c>
      <c r="U20" s="4">
        <v>16374</v>
      </c>
      <c r="V20" s="4">
        <v>22859</v>
      </c>
      <c r="W20" s="4">
        <v>24887</v>
      </c>
      <c r="X20" s="22">
        <v>0.38</v>
      </c>
      <c r="Y20" s="16">
        <f t="shared" ref="Y20:Y23" si="3">V20*X20</f>
        <v>8686.42</v>
      </c>
      <c r="Z20" s="18">
        <v>0.02</v>
      </c>
      <c r="AA20" s="19">
        <f t="shared" ref="AA20:AA23" si="4">Z20*Y20</f>
        <v>173.72839999999999</v>
      </c>
      <c r="AB20" s="20">
        <f t="shared" ref="AB20:AB23" si="5">Y20-AA20</f>
        <v>8512.6916000000001</v>
      </c>
      <c r="AC20" s="4"/>
      <c r="AW20" s="1" t="s">
        <v>145</v>
      </c>
      <c r="AX20" s="26">
        <v>46021</v>
      </c>
      <c r="AY20" s="1" t="s">
        <v>146</v>
      </c>
    </row>
    <row r="21" spans="1:51" ht="15.6" x14ac:dyDescent="0.3">
      <c r="A21" s="14">
        <v>46021</v>
      </c>
      <c r="B21" s="4" t="s">
        <v>29</v>
      </c>
      <c r="C21" s="4" t="s">
        <v>147</v>
      </c>
      <c r="D21" s="4" t="s">
        <v>31</v>
      </c>
      <c r="E21" s="4" t="s">
        <v>43</v>
      </c>
      <c r="F21" s="4" t="s">
        <v>44</v>
      </c>
      <c r="G21" s="4" t="s">
        <v>148</v>
      </c>
      <c r="H21" s="4" t="s">
        <v>149</v>
      </c>
      <c r="I21" s="4" t="s">
        <v>150</v>
      </c>
      <c r="J21" s="4" t="s">
        <v>151</v>
      </c>
      <c r="K21" s="4" t="s">
        <v>152</v>
      </c>
      <c r="L21" s="4" t="s">
        <v>38</v>
      </c>
      <c r="M21" s="4" t="s">
        <v>153</v>
      </c>
      <c r="N21" s="4" t="s">
        <v>154</v>
      </c>
      <c r="O21" s="4" t="s">
        <v>155</v>
      </c>
      <c r="P21" s="15">
        <v>46023</v>
      </c>
      <c r="Q21" s="15">
        <v>46387</v>
      </c>
      <c r="R21" s="4">
        <v>0</v>
      </c>
      <c r="S21" s="4">
        <v>0</v>
      </c>
      <c r="T21" s="4">
        <v>0</v>
      </c>
      <c r="U21" s="4">
        <v>4031</v>
      </c>
      <c r="V21" s="4">
        <v>4031</v>
      </c>
      <c r="W21" s="4">
        <v>4757</v>
      </c>
      <c r="X21" s="22">
        <v>0.48</v>
      </c>
      <c r="Y21" s="16">
        <f t="shared" si="3"/>
        <v>1934.8799999999999</v>
      </c>
      <c r="Z21" s="18">
        <v>0.02</v>
      </c>
      <c r="AA21" s="19">
        <f t="shared" si="4"/>
        <v>38.697600000000001</v>
      </c>
      <c r="AB21" s="20">
        <f t="shared" si="5"/>
        <v>1896.1823999999999</v>
      </c>
      <c r="AC21" s="4"/>
      <c r="AW21" s="1" t="s">
        <v>145</v>
      </c>
      <c r="AX21" s="26">
        <v>46022</v>
      </c>
      <c r="AY21" s="1" t="s">
        <v>146</v>
      </c>
    </row>
    <row r="22" spans="1:51" ht="15.6" x14ac:dyDescent="0.3">
      <c r="A22" s="14">
        <v>46021</v>
      </c>
      <c r="B22" s="4" t="s">
        <v>29</v>
      </c>
      <c r="C22" s="4" t="s">
        <v>156</v>
      </c>
      <c r="D22" s="4" t="s">
        <v>31</v>
      </c>
      <c r="E22" s="4" t="s">
        <v>43</v>
      </c>
      <c r="F22" s="4" t="s">
        <v>33</v>
      </c>
      <c r="G22" s="4" t="s">
        <v>157</v>
      </c>
      <c r="H22" s="4" t="s">
        <v>35</v>
      </c>
      <c r="I22" s="4" t="s">
        <v>158</v>
      </c>
      <c r="J22" s="4" t="s">
        <v>62</v>
      </c>
      <c r="K22" s="4" t="s">
        <v>38</v>
      </c>
      <c r="L22" s="4" t="s">
        <v>39</v>
      </c>
      <c r="M22" s="4" t="s">
        <v>64</v>
      </c>
      <c r="N22" s="4" t="s">
        <v>40</v>
      </c>
      <c r="O22" s="4" t="s">
        <v>159</v>
      </c>
      <c r="P22" s="15">
        <v>46022</v>
      </c>
      <c r="Q22" s="15">
        <v>46386</v>
      </c>
      <c r="R22" s="4">
        <v>0</v>
      </c>
      <c r="S22" s="4">
        <v>0</v>
      </c>
      <c r="T22" s="4">
        <v>0</v>
      </c>
      <c r="U22" s="4">
        <v>35413</v>
      </c>
      <c r="V22" s="4">
        <v>35413</v>
      </c>
      <c r="W22" s="4">
        <v>37197</v>
      </c>
      <c r="X22" s="22">
        <v>0.44</v>
      </c>
      <c r="Y22" s="16">
        <f t="shared" si="3"/>
        <v>15581.72</v>
      </c>
      <c r="Z22" s="18">
        <v>0.02</v>
      </c>
      <c r="AA22" s="19">
        <f t="shared" si="4"/>
        <v>311.63439999999997</v>
      </c>
      <c r="AB22" s="20">
        <f t="shared" si="5"/>
        <v>15270.085599999999</v>
      </c>
      <c r="AC22" s="4"/>
      <c r="AW22" s="1" t="s">
        <v>145</v>
      </c>
      <c r="AX22" s="26">
        <v>46022</v>
      </c>
      <c r="AY22" s="1" t="s">
        <v>146</v>
      </c>
    </row>
    <row r="23" spans="1:51" ht="15.6" x14ac:dyDescent="0.3">
      <c r="A23" s="14">
        <v>46021</v>
      </c>
      <c r="B23" s="4" t="s">
        <v>29</v>
      </c>
      <c r="C23" s="4" t="s">
        <v>160</v>
      </c>
      <c r="D23" s="4" t="s">
        <v>31</v>
      </c>
      <c r="E23" s="4" t="s">
        <v>43</v>
      </c>
      <c r="F23" s="4" t="s">
        <v>33</v>
      </c>
      <c r="G23" s="4" t="s">
        <v>161</v>
      </c>
      <c r="H23" s="4" t="s">
        <v>35</v>
      </c>
      <c r="I23" s="4" t="s">
        <v>162</v>
      </c>
      <c r="J23" s="4" t="s">
        <v>62</v>
      </c>
      <c r="K23" s="4" t="s">
        <v>38</v>
      </c>
      <c r="L23" s="4" t="s">
        <v>39</v>
      </c>
      <c r="M23" s="4" t="s">
        <v>82</v>
      </c>
      <c r="N23" s="4" t="s">
        <v>40</v>
      </c>
      <c r="O23" s="4" t="s">
        <v>163</v>
      </c>
      <c r="P23" s="15">
        <v>46022</v>
      </c>
      <c r="Q23" s="15">
        <v>46386</v>
      </c>
      <c r="R23" s="4">
        <v>0</v>
      </c>
      <c r="S23" s="4">
        <v>0</v>
      </c>
      <c r="T23" s="4">
        <v>0</v>
      </c>
      <c r="U23" s="4">
        <v>35413</v>
      </c>
      <c r="V23" s="4">
        <v>35413</v>
      </c>
      <c r="W23" s="4">
        <v>37197</v>
      </c>
      <c r="X23" s="22">
        <v>0.48</v>
      </c>
      <c r="Y23" s="16">
        <f t="shared" si="3"/>
        <v>16998.239999999998</v>
      </c>
      <c r="Z23" s="18">
        <v>0.02</v>
      </c>
      <c r="AA23" s="19">
        <f t="shared" si="4"/>
        <v>339.96479999999997</v>
      </c>
      <c r="AB23" s="20">
        <f t="shared" si="5"/>
        <v>16658.275199999996</v>
      </c>
      <c r="AC23" s="4"/>
      <c r="AW23" s="1" t="s">
        <v>145</v>
      </c>
      <c r="AX23" s="26">
        <v>46022</v>
      </c>
      <c r="AY23" s="1" t="s">
        <v>146</v>
      </c>
    </row>
    <row r="24" spans="1:51" x14ac:dyDescent="0.3">
      <c r="W24" s="2"/>
      <c r="X24" s="3"/>
      <c r="AA24" s="23" t="s">
        <v>135</v>
      </c>
      <c r="AB24" s="27">
        <f>SUM(AB20:AB23)</f>
        <v>42337.234799999991</v>
      </c>
      <c r="AC24" s="24" t="s">
        <v>136</v>
      </c>
    </row>
    <row r="25" spans="1:51" ht="15" thickBot="1" x14ac:dyDescent="0.35">
      <c r="W25" s="2"/>
      <c r="X25" s="3"/>
    </row>
    <row r="26" spans="1:51" ht="15" thickBot="1" x14ac:dyDescent="0.35">
      <c r="B26" s="52" t="s">
        <v>164</v>
      </c>
      <c r="C26" s="53"/>
      <c r="W26" s="2"/>
      <c r="X26" s="3"/>
    </row>
    <row r="27" spans="1:51" ht="15.6" x14ac:dyDescent="0.3">
      <c r="A27" s="5" t="s">
        <v>0</v>
      </c>
      <c r="B27" s="37" t="s">
        <v>1</v>
      </c>
      <c r="C27" s="37" t="s">
        <v>2</v>
      </c>
      <c r="D27" s="6" t="s">
        <v>3</v>
      </c>
      <c r="E27" s="6" t="s">
        <v>4</v>
      </c>
      <c r="F27" s="6" t="s">
        <v>5</v>
      </c>
      <c r="G27" s="6" t="s">
        <v>6</v>
      </c>
      <c r="H27" s="6" t="s">
        <v>7</v>
      </c>
      <c r="I27" s="6" t="s">
        <v>8</v>
      </c>
      <c r="J27" s="6" t="s">
        <v>9</v>
      </c>
      <c r="K27" s="6" t="s">
        <v>10</v>
      </c>
      <c r="L27" s="6" t="s">
        <v>11</v>
      </c>
      <c r="M27" s="6" t="s">
        <v>12</v>
      </c>
      <c r="N27" s="7" t="s">
        <v>13</v>
      </c>
      <c r="O27" s="6" t="s">
        <v>14</v>
      </c>
      <c r="P27" s="6" t="s">
        <v>15</v>
      </c>
      <c r="Q27" s="6" t="s">
        <v>16</v>
      </c>
      <c r="R27" s="6" t="s">
        <v>17</v>
      </c>
      <c r="S27" s="6" t="s">
        <v>18</v>
      </c>
      <c r="T27" s="6" t="s">
        <v>19</v>
      </c>
      <c r="U27" s="6" t="s">
        <v>20</v>
      </c>
      <c r="V27" s="6" t="s">
        <v>21</v>
      </c>
      <c r="W27" s="6" t="s">
        <v>22</v>
      </c>
      <c r="X27" s="8" t="s">
        <v>23</v>
      </c>
      <c r="Y27" s="9" t="s">
        <v>24</v>
      </c>
      <c r="Z27" s="10" t="s">
        <v>25</v>
      </c>
      <c r="AA27" s="11" t="s">
        <v>26</v>
      </c>
      <c r="AB27" s="25" t="s">
        <v>27</v>
      </c>
      <c r="AC27" s="13" t="s">
        <v>28</v>
      </c>
    </row>
    <row r="28" spans="1:51" ht="15.6" x14ac:dyDescent="0.3">
      <c r="A28" s="14">
        <v>46018</v>
      </c>
      <c r="B28" s="4" t="s">
        <v>29</v>
      </c>
      <c r="C28" s="4" t="s">
        <v>165</v>
      </c>
      <c r="D28" s="4" t="s">
        <v>58</v>
      </c>
      <c r="E28" s="4" t="s">
        <v>32</v>
      </c>
      <c r="F28" s="4" t="s">
        <v>33</v>
      </c>
      <c r="G28" s="4" t="s">
        <v>166</v>
      </c>
      <c r="H28" s="4" t="s">
        <v>167</v>
      </c>
      <c r="I28" s="4" t="s">
        <v>168</v>
      </c>
      <c r="J28" s="4" t="s">
        <v>120</v>
      </c>
      <c r="K28" s="4" t="s">
        <v>38</v>
      </c>
      <c r="L28" s="4" t="s">
        <v>169</v>
      </c>
      <c r="M28" s="4" t="s">
        <v>114</v>
      </c>
      <c r="N28" s="4" t="s">
        <v>40</v>
      </c>
      <c r="O28" s="4" t="s">
        <v>170</v>
      </c>
      <c r="P28" s="15">
        <v>46019</v>
      </c>
      <c r="Q28" s="15">
        <v>46383</v>
      </c>
      <c r="R28" s="4">
        <v>0</v>
      </c>
      <c r="S28" s="4">
        <v>360000</v>
      </c>
      <c r="T28" s="4">
        <v>1500</v>
      </c>
      <c r="U28" s="4">
        <v>16099</v>
      </c>
      <c r="V28" s="4">
        <v>17599</v>
      </c>
      <c r="W28" s="4">
        <v>18681</v>
      </c>
      <c r="X28" s="22">
        <v>0.43</v>
      </c>
      <c r="Y28" s="16">
        <f t="shared" ref="Y28:Y29" si="6">V28*X28</f>
        <v>7567.57</v>
      </c>
      <c r="Z28" s="18">
        <v>0.02</v>
      </c>
      <c r="AA28" s="19">
        <f t="shared" ref="AA28:AA29" si="7">Z28*Y28</f>
        <v>151.35139999999998</v>
      </c>
      <c r="AB28" s="20">
        <f t="shared" ref="AB28:AB29" si="8">Y28-AA28</f>
        <v>7416.2186000000002</v>
      </c>
      <c r="AC28" s="4"/>
    </row>
    <row r="29" spans="1:51" ht="15.6" x14ac:dyDescent="0.3">
      <c r="A29" s="14">
        <v>46018</v>
      </c>
      <c r="B29" s="4" t="s">
        <v>29</v>
      </c>
      <c r="C29" s="4" t="s">
        <v>171</v>
      </c>
      <c r="D29" s="4" t="s">
        <v>58</v>
      </c>
      <c r="E29" s="4" t="s">
        <v>32</v>
      </c>
      <c r="F29" s="4" t="s">
        <v>33</v>
      </c>
      <c r="G29" s="4" t="s">
        <v>172</v>
      </c>
      <c r="H29" s="4" t="s">
        <v>93</v>
      </c>
      <c r="I29" s="4" t="s">
        <v>173</v>
      </c>
      <c r="J29" s="4" t="s">
        <v>120</v>
      </c>
      <c r="K29" s="4" t="s">
        <v>38</v>
      </c>
      <c r="L29" s="4" t="s">
        <v>174</v>
      </c>
      <c r="M29" s="4" t="s">
        <v>64</v>
      </c>
      <c r="N29" s="4" t="s">
        <v>40</v>
      </c>
      <c r="O29" s="4" t="s">
        <v>175</v>
      </c>
      <c r="P29" s="15">
        <v>46019</v>
      </c>
      <c r="Q29" s="15">
        <v>46383</v>
      </c>
      <c r="R29" s="4">
        <v>0</v>
      </c>
      <c r="S29" s="4">
        <v>323212</v>
      </c>
      <c r="T29" s="4">
        <v>1347</v>
      </c>
      <c r="U29" s="4">
        <v>16474</v>
      </c>
      <c r="V29" s="4">
        <v>17821</v>
      </c>
      <c r="W29" s="4">
        <v>18942</v>
      </c>
      <c r="X29" s="22">
        <v>0.66</v>
      </c>
      <c r="Y29" s="16">
        <f t="shared" si="6"/>
        <v>11761.86</v>
      </c>
      <c r="Z29" s="18">
        <v>0.02</v>
      </c>
      <c r="AA29" s="19">
        <f t="shared" si="7"/>
        <v>235.23720000000003</v>
      </c>
      <c r="AB29" s="20">
        <f t="shared" si="8"/>
        <v>11526.622800000001</v>
      </c>
      <c r="AC29" s="4"/>
      <c r="AD29" s="28" t="s">
        <v>176</v>
      </c>
    </row>
    <row r="30" spans="1:5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17"/>
      <c r="X30" s="22"/>
      <c r="Y30" s="4"/>
      <c r="Z30" s="4"/>
      <c r="AA30" s="23" t="s">
        <v>135</v>
      </c>
      <c r="AB30" s="27">
        <f>SUM(AB28:AB29)</f>
        <v>18942.841400000001</v>
      </c>
      <c r="AC30" s="4"/>
      <c r="AD30" s="28" t="s">
        <v>177</v>
      </c>
    </row>
    <row r="31" spans="1:51" x14ac:dyDescent="0.3">
      <c r="W31" s="2"/>
      <c r="X31" s="3"/>
    </row>
    <row r="32" spans="1:51" x14ac:dyDescent="0.3">
      <c r="W32" s="2"/>
      <c r="X32" s="3"/>
      <c r="AA32" s="24" t="s">
        <v>135</v>
      </c>
      <c r="AB32" s="27">
        <f>AB30+AB24</f>
        <v>61280.076199999996</v>
      </c>
      <c r="AC32" s="24" t="s">
        <v>136</v>
      </c>
    </row>
    <row r="33" spans="1:29" x14ac:dyDescent="0.3">
      <c r="W33" s="2"/>
      <c r="X33" s="3"/>
    </row>
    <row r="34" spans="1:29" x14ac:dyDescent="0.3">
      <c r="W34" s="2"/>
      <c r="X34" s="3"/>
    </row>
    <row r="35" spans="1:29" ht="15.6" x14ac:dyDescent="0.3">
      <c r="A35" s="29" t="s">
        <v>0</v>
      </c>
      <c r="B35" s="30" t="s">
        <v>1</v>
      </c>
      <c r="C35" s="30" t="s">
        <v>2</v>
      </c>
      <c r="D35" s="30" t="s">
        <v>3</v>
      </c>
      <c r="E35" s="30" t="s">
        <v>4</v>
      </c>
      <c r="F35" s="30" t="s">
        <v>5</v>
      </c>
      <c r="G35" s="30" t="s">
        <v>6</v>
      </c>
      <c r="H35" s="30" t="s">
        <v>7</v>
      </c>
      <c r="I35" s="30" t="s">
        <v>8</v>
      </c>
      <c r="J35" s="30" t="s">
        <v>9</v>
      </c>
      <c r="K35" s="30" t="s">
        <v>10</v>
      </c>
      <c r="L35" s="30" t="s">
        <v>11</v>
      </c>
      <c r="M35" s="30" t="s">
        <v>12</v>
      </c>
      <c r="N35" s="31" t="s">
        <v>13</v>
      </c>
      <c r="O35" s="30" t="s">
        <v>14</v>
      </c>
      <c r="P35" s="30" t="s">
        <v>15</v>
      </c>
      <c r="Q35" s="30" t="s">
        <v>16</v>
      </c>
      <c r="R35" s="30" t="s">
        <v>17</v>
      </c>
      <c r="S35" s="30" t="s">
        <v>18</v>
      </c>
      <c r="T35" s="30" t="s">
        <v>19</v>
      </c>
      <c r="U35" s="30" t="s">
        <v>20</v>
      </c>
      <c r="V35" s="30" t="s">
        <v>21</v>
      </c>
      <c r="W35" s="30" t="s">
        <v>22</v>
      </c>
      <c r="X35" s="32" t="s">
        <v>23</v>
      </c>
      <c r="Y35" s="33" t="s">
        <v>24</v>
      </c>
      <c r="Z35" s="34" t="s">
        <v>25</v>
      </c>
      <c r="AA35" s="35" t="s">
        <v>26</v>
      </c>
      <c r="AB35" s="36" t="s">
        <v>27</v>
      </c>
      <c r="AC35" s="13" t="s">
        <v>28</v>
      </c>
    </row>
    <row r="36" spans="1:29" ht="15.6" x14ac:dyDescent="0.3">
      <c r="A36" s="14">
        <v>46022</v>
      </c>
      <c r="B36" s="4" t="s">
        <v>29</v>
      </c>
      <c r="C36" s="4" t="s">
        <v>179</v>
      </c>
      <c r="D36" s="4" t="s">
        <v>31</v>
      </c>
      <c r="E36" s="4" t="s">
        <v>32</v>
      </c>
      <c r="F36" s="4" t="s">
        <v>33</v>
      </c>
      <c r="G36" s="4" t="s">
        <v>185</v>
      </c>
      <c r="H36" s="4" t="s">
        <v>35</v>
      </c>
      <c r="I36" s="4" t="s">
        <v>190</v>
      </c>
      <c r="J36" s="4" t="s">
        <v>197</v>
      </c>
      <c r="K36" s="4" t="s">
        <v>38</v>
      </c>
      <c r="L36" s="4" t="s">
        <v>199</v>
      </c>
      <c r="M36" s="4"/>
      <c r="N36" s="4" t="s">
        <v>40</v>
      </c>
      <c r="O36" s="4" t="s">
        <v>205</v>
      </c>
      <c r="P36" s="15">
        <v>46026</v>
      </c>
      <c r="Q36" s="15">
        <v>46390</v>
      </c>
      <c r="R36" s="4">
        <v>50</v>
      </c>
      <c r="S36" s="4">
        <v>867547</v>
      </c>
      <c r="T36" s="4">
        <v>969</v>
      </c>
      <c r="U36" s="4">
        <v>35728</v>
      </c>
      <c r="V36" s="4">
        <v>36697</v>
      </c>
      <c r="W36" s="4">
        <v>38712</v>
      </c>
      <c r="X36" s="22">
        <v>0.4</v>
      </c>
      <c r="Y36" s="16">
        <f t="shared" ref="Y36" si="9">V36*X36</f>
        <v>14678.800000000001</v>
      </c>
      <c r="Z36" s="18">
        <v>0.02</v>
      </c>
      <c r="AA36" s="19">
        <f t="shared" ref="AA36" si="10">Z36*Y36</f>
        <v>293.57600000000002</v>
      </c>
      <c r="AB36" s="19">
        <f t="shared" ref="AB36" si="11">Y36-AA36</f>
        <v>14385.224000000002</v>
      </c>
      <c r="AC36" s="40"/>
    </row>
    <row r="37" spans="1:29" ht="15.6" x14ac:dyDescent="0.3">
      <c r="A37" s="14">
        <v>46022</v>
      </c>
      <c r="B37" s="4" t="s">
        <v>29</v>
      </c>
      <c r="C37" s="4" t="s">
        <v>180</v>
      </c>
      <c r="D37" s="4" t="s">
        <v>31</v>
      </c>
      <c r="E37" s="4" t="s">
        <v>43</v>
      </c>
      <c r="F37" s="4" t="s">
        <v>44</v>
      </c>
      <c r="G37" s="4" t="s">
        <v>186</v>
      </c>
      <c r="H37" s="4" t="s">
        <v>191</v>
      </c>
      <c r="I37" s="4" t="s">
        <v>192</v>
      </c>
      <c r="J37" s="4" t="s">
        <v>151</v>
      </c>
      <c r="K37" s="4" t="s">
        <v>200</v>
      </c>
      <c r="L37" s="4" t="s">
        <v>38</v>
      </c>
      <c r="M37" s="4" t="s">
        <v>153</v>
      </c>
      <c r="N37" s="4" t="s">
        <v>154</v>
      </c>
      <c r="O37" s="4" t="s">
        <v>206</v>
      </c>
      <c r="P37" s="15">
        <v>46024</v>
      </c>
      <c r="Q37" s="15">
        <v>46388</v>
      </c>
      <c r="R37" s="4">
        <v>0</v>
      </c>
      <c r="S37" s="4">
        <v>0</v>
      </c>
      <c r="T37" s="4">
        <v>0</v>
      </c>
      <c r="U37" s="4">
        <v>2144</v>
      </c>
      <c r="V37" s="4">
        <v>2144</v>
      </c>
      <c r="W37" s="4">
        <v>2530</v>
      </c>
      <c r="X37" s="22">
        <v>0.3</v>
      </c>
      <c r="Y37" s="16">
        <f t="shared" ref="Y37:Y45" si="12">V37*X37</f>
        <v>643.19999999999993</v>
      </c>
      <c r="Z37" s="18">
        <v>0.02</v>
      </c>
      <c r="AA37" s="19">
        <f t="shared" ref="AA37:AA45" si="13">Z37*Y37</f>
        <v>12.863999999999999</v>
      </c>
      <c r="AB37" s="19">
        <f t="shared" ref="AB37:AB45" si="14">Y37-AA37</f>
        <v>630.3359999999999</v>
      </c>
      <c r="AC37" s="40"/>
    </row>
    <row r="38" spans="1:29" ht="15.6" x14ac:dyDescent="0.3">
      <c r="A38" s="14">
        <v>46022</v>
      </c>
      <c r="B38" s="4" t="s">
        <v>29</v>
      </c>
      <c r="C38" s="4" t="s">
        <v>66</v>
      </c>
      <c r="D38" s="4" t="s">
        <v>31</v>
      </c>
      <c r="E38" s="4" t="s">
        <v>32</v>
      </c>
      <c r="F38" s="4" t="s">
        <v>33</v>
      </c>
      <c r="G38" s="4" t="s">
        <v>187</v>
      </c>
      <c r="H38" s="4" t="s">
        <v>68</v>
      </c>
      <c r="I38" s="4" t="s">
        <v>193</v>
      </c>
      <c r="J38" s="4" t="s">
        <v>70</v>
      </c>
      <c r="K38" s="4" t="s">
        <v>38</v>
      </c>
      <c r="L38" s="4" t="s">
        <v>71</v>
      </c>
      <c r="M38" s="4"/>
      <c r="N38" s="4" t="s">
        <v>40</v>
      </c>
      <c r="O38" s="4" t="s">
        <v>207</v>
      </c>
      <c r="P38" s="15">
        <v>46024</v>
      </c>
      <c r="Q38" s="15">
        <v>46388</v>
      </c>
      <c r="R38" s="4">
        <v>20</v>
      </c>
      <c r="S38" s="4">
        <v>2700000</v>
      </c>
      <c r="T38" s="4">
        <v>4389</v>
      </c>
      <c r="U38" s="4">
        <v>35413</v>
      </c>
      <c r="V38" s="4">
        <v>39802</v>
      </c>
      <c r="W38" s="4">
        <v>42376</v>
      </c>
      <c r="X38" s="22">
        <v>0.35</v>
      </c>
      <c r="Y38" s="16">
        <f t="shared" si="12"/>
        <v>13930.699999999999</v>
      </c>
      <c r="Z38" s="18">
        <v>0.02</v>
      </c>
      <c r="AA38" s="19">
        <f t="shared" si="13"/>
        <v>278.61399999999998</v>
      </c>
      <c r="AB38" s="19">
        <f t="shared" si="14"/>
        <v>13652.085999999999</v>
      </c>
      <c r="AC38" s="4"/>
    </row>
    <row r="39" spans="1:29" ht="15.6" x14ac:dyDescent="0.3">
      <c r="A39" s="14">
        <v>46022</v>
      </c>
      <c r="B39" s="4" t="s">
        <v>29</v>
      </c>
      <c r="C39" s="4" t="s">
        <v>181</v>
      </c>
      <c r="D39" s="4" t="s">
        <v>31</v>
      </c>
      <c r="E39" s="4" t="s">
        <v>32</v>
      </c>
      <c r="F39" s="4" t="s">
        <v>184</v>
      </c>
      <c r="G39" s="4" t="s">
        <v>189</v>
      </c>
      <c r="H39" s="4" t="s">
        <v>113</v>
      </c>
      <c r="I39" s="4" t="s">
        <v>194</v>
      </c>
      <c r="J39" s="4" t="s">
        <v>198</v>
      </c>
      <c r="K39" s="4" t="s">
        <v>38</v>
      </c>
      <c r="L39" s="4" t="s">
        <v>38</v>
      </c>
      <c r="M39" s="4"/>
      <c r="N39" s="4" t="s">
        <v>40</v>
      </c>
      <c r="O39" s="4" t="s">
        <v>208</v>
      </c>
      <c r="P39" s="15">
        <v>46020</v>
      </c>
      <c r="Q39" s="15">
        <v>46384</v>
      </c>
      <c r="R39" s="4">
        <v>0</v>
      </c>
      <c r="S39" s="4">
        <v>800000</v>
      </c>
      <c r="T39" s="4">
        <v>1642</v>
      </c>
      <c r="U39" s="4">
        <v>7632</v>
      </c>
      <c r="V39" s="4">
        <v>9274</v>
      </c>
      <c r="W39" s="4">
        <v>10943</v>
      </c>
      <c r="X39" s="22">
        <v>0.53</v>
      </c>
      <c r="Y39" s="16">
        <f t="shared" si="12"/>
        <v>4915.22</v>
      </c>
      <c r="Z39" s="18">
        <v>0.02</v>
      </c>
      <c r="AA39" s="19">
        <f t="shared" si="13"/>
        <v>98.304400000000001</v>
      </c>
      <c r="AB39" s="19">
        <f t="shared" si="14"/>
        <v>4816.9156000000003</v>
      </c>
      <c r="AC39" s="4"/>
    </row>
    <row r="40" spans="1:29" ht="15.6" x14ac:dyDescent="0.3">
      <c r="A40" s="14">
        <v>46022</v>
      </c>
      <c r="B40" s="4" t="s">
        <v>29</v>
      </c>
      <c r="C40" s="4" t="s">
        <v>182</v>
      </c>
      <c r="D40" s="4" t="s">
        <v>111</v>
      </c>
      <c r="E40" s="4" t="s">
        <v>43</v>
      </c>
      <c r="F40" s="4" t="s">
        <v>33</v>
      </c>
      <c r="G40" s="4" t="s">
        <v>188</v>
      </c>
      <c r="H40" s="4" t="s">
        <v>113</v>
      </c>
      <c r="I40" s="4" t="s">
        <v>195</v>
      </c>
      <c r="J40" s="4" t="s">
        <v>151</v>
      </c>
      <c r="K40" s="4" t="s">
        <v>201</v>
      </c>
      <c r="L40" s="4" t="s">
        <v>201</v>
      </c>
      <c r="M40" s="4" t="s">
        <v>202</v>
      </c>
      <c r="N40" s="4" t="s">
        <v>40</v>
      </c>
      <c r="O40" s="4" t="s">
        <v>209</v>
      </c>
      <c r="P40" s="15">
        <v>46023</v>
      </c>
      <c r="Q40" s="15">
        <v>46387</v>
      </c>
      <c r="R40" s="4">
        <v>0</v>
      </c>
      <c r="S40" s="4">
        <v>0</v>
      </c>
      <c r="T40" s="4">
        <v>0</v>
      </c>
      <c r="U40" s="4">
        <v>16474</v>
      </c>
      <c r="V40" s="4">
        <v>16474</v>
      </c>
      <c r="W40" s="4">
        <v>17353</v>
      </c>
      <c r="X40" s="22">
        <v>0.6</v>
      </c>
      <c r="Y40" s="16">
        <f t="shared" si="12"/>
        <v>9884.4</v>
      </c>
      <c r="Z40" s="18">
        <v>0.02</v>
      </c>
      <c r="AA40" s="19">
        <f t="shared" si="13"/>
        <v>197.68799999999999</v>
      </c>
      <c r="AB40" s="19">
        <f t="shared" si="14"/>
        <v>9686.7119999999995</v>
      </c>
      <c r="AC40" s="4"/>
    </row>
    <row r="41" spans="1:29" ht="15.6" x14ac:dyDescent="0.3">
      <c r="A41" s="14">
        <v>46022</v>
      </c>
      <c r="B41" s="4" t="s">
        <v>73</v>
      </c>
      <c r="C41" s="4" t="s">
        <v>183</v>
      </c>
      <c r="D41" s="4" t="s">
        <v>75</v>
      </c>
      <c r="E41" s="4" t="s">
        <v>32</v>
      </c>
      <c r="F41" s="4" t="s">
        <v>33</v>
      </c>
      <c r="G41" s="4" t="s">
        <v>189</v>
      </c>
      <c r="H41" s="4" t="s">
        <v>86</v>
      </c>
      <c r="I41" s="4" t="s">
        <v>196</v>
      </c>
      <c r="J41" s="4" t="s">
        <v>198</v>
      </c>
      <c r="K41" s="4" t="s">
        <v>203</v>
      </c>
      <c r="L41" s="4" t="s">
        <v>204</v>
      </c>
      <c r="M41" s="4" t="s">
        <v>82</v>
      </c>
      <c r="N41" s="4" t="s">
        <v>40</v>
      </c>
      <c r="O41" s="4" t="s">
        <v>210</v>
      </c>
      <c r="P41" s="15">
        <v>46022</v>
      </c>
      <c r="Q41" s="15">
        <v>46386</v>
      </c>
      <c r="R41" s="4">
        <v>0</v>
      </c>
      <c r="S41" s="4">
        <v>2400000</v>
      </c>
      <c r="T41" s="4">
        <v>14363</v>
      </c>
      <c r="U41" s="4">
        <v>27511</v>
      </c>
      <c r="V41" s="4">
        <v>41874</v>
      </c>
      <c r="W41" s="4">
        <v>45877</v>
      </c>
      <c r="X41" s="22">
        <v>0.38</v>
      </c>
      <c r="Y41" s="16">
        <f t="shared" si="12"/>
        <v>15912.12</v>
      </c>
      <c r="Z41" s="18">
        <v>0.02</v>
      </c>
      <c r="AA41" s="19">
        <f t="shared" si="13"/>
        <v>318.24240000000003</v>
      </c>
      <c r="AB41" s="19">
        <f t="shared" si="14"/>
        <v>15593.877600000002</v>
      </c>
      <c r="AC41" s="4"/>
    </row>
    <row r="42" spans="1:29" ht="15.6" x14ac:dyDescent="0.3">
      <c r="A42" s="14">
        <v>46022</v>
      </c>
      <c r="B42" s="4" t="s">
        <v>29</v>
      </c>
      <c r="C42" s="4" t="s">
        <v>218</v>
      </c>
      <c r="D42" s="4" t="s">
        <v>31</v>
      </c>
      <c r="E42" s="4" t="s">
        <v>32</v>
      </c>
      <c r="F42" s="4" t="s">
        <v>184</v>
      </c>
      <c r="G42" s="4" t="s">
        <v>214</v>
      </c>
      <c r="H42" s="4" t="s">
        <v>222</v>
      </c>
      <c r="I42" s="4" t="s">
        <v>223</v>
      </c>
      <c r="J42" s="4" t="s">
        <v>224</v>
      </c>
      <c r="K42" s="4" t="s">
        <v>38</v>
      </c>
      <c r="L42" s="4" t="s">
        <v>38</v>
      </c>
      <c r="M42" s="4"/>
      <c r="N42" s="4" t="s">
        <v>40</v>
      </c>
      <c r="O42" s="4" t="s">
        <v>225</v>
      </c>
      <c r="P42" s="15">
        <v>46024</v>
      </c>
      <c r="Q42" s="15">
        <v>46388</v>
      </c>
      <c r="R42" s="4">
        <v>0</v>
      </c>
      <c r="S42" s="4">
        <v>500000</v>
      </c>
      <c r="T42" s="4">
        <v>1027</v>
      </c>
      <c r="U42" s="4">
        <v>7632</v>
      </c>
      <c r="V42" s="4">
        <v>8659</v>
      </c>
      <c r="W42" s="4">
        <v>10218</v>
      </c>
      <c r="X42" s="22">
        <v>0.53</v>
      </c>
      <c r="Y42" s="16">
        <f t="shared" si="12"/>
        <v>4589.2700000000004</v>
      </c>
      <c r="Z42" s="18">
        <v>0.02</v>
      </c>
      <c r="AA42" s="19">
        <f t="shared" si="13"/>
        <v>91.78540000000001</v>
      </c>
      <c r="AB42" s="19">
        <f t="shared" si="14"/>
        <v>4497.4846000000007</v>
      </c>
      <c r="AC42" s="4"/>
    </row>
    <row r="43" spans="1:29" ht="15.6" x14ac:dyDescent="0.3">
      <c r="A43" s="14">
        <v>46022</v>
      </c>
      <c r="B43" s="4" t="s">
        <v>29</v>
      </c>
      <c r="C43" s="4" t="s">
        <v>219</v>
      </c>
      <c r="D43" s="4" t="s">
        <v>31</v>
      </c>
      <c r="E43" s="4" t="s">
        <v>43</v>
      </c>
      <c r="F43" s="4" t="s">
        <v>33</v>
      </c>
      <c r="G43" s="4" t="s">
        <v>215</v>
      </c>
      <c r="H43" s="4" t="s">
        <v>35</v>
      </c>
      <c r="I43" s="4" t="s">
        <v>226</v>
      </c>
      <c r="J43" s="4" t="s">
        <v>227</v>
      </c>
      <c r="K43" s="4" t="s">
        <v>38</v>
      </c>
      <c r="L43" s="4" t="s">
        <v>204</v>
      </c>
      <c r="M43" s="4" t="s">
        <v>64</v>
      </c>
      <c r="N43" s="4" t="s">
        <v>40</v>
      </c>
      <c r="O43" s="4" t="s">
        <v>228</v>
      </c>
      <c r="P43" s="15">
        <v>46023</v>
      </c>
      <c r="Q43" s="15">
        <v>46387</v>
      </c>
      <c r="R43" s="4">
        <v>0</v>
      </c>
      <c r="S43" s="4">
        <v>0</v>
      </c>
      <c r="T43" s="4">
        <v>0</v>
      </c>
      <c r="U43" s="4">
        <v>27601</v>
      </c>
      <c r="V43" s="4">
        <v>27601</v>
      </c>
      <c r="W43" s="4">
        <v>29035</v>
      </c>
      <c r="X43" s="22">
        <v>0.43</v>
      </c>
      <c r="Y43" s="16">
        <f t="shared" si="12"/>
        <v>11868.43</v>
      </c>
      <c r="Z43" s="18">
        <v>0.02</v>
      </c>
      <c r="AA43" s="19">
        <f t="shared" si="13"/>
        <v>237.36860000000001</v>
      </c>
      <c r="AB43" s="19">
        <f t="shared" si="14"/>
        <v>11631.061400000001</v>
      </c>
      <c r="AC43" s="4"/>
    </row>
    <row r="44" spans="1:29" ht="15.6" x14ac:dyDescent="0.3">
      <c r="A44" s="14">
        <v>46022</v>
      </c>
      <c r="B44" s="4" t="s">
        <v>29</v>
      </c>
      <c r="C44" s="4" t="s">
        <v>220</v>
      </c>
      <c r="D44" s="4" t="s">
        <v>58</v>
      </c>
      <c r="E44" s="4" t="s">
        <v>43</v>
      </c>
      <c r="F44" s="4" t="s">
        <v>33</v>
      </c>
      <c r="G44" s="4" t="s">
        <v>216</v>
      </c>
      <c r="H44" s="4" t="s">
        <v>93</v>
      </c>
      <c r="I44" s="4" t="s">
        <v>229</v>
      </c>
      <c r="J44" s="4" t="s">
        <v>107</v>
      </c>
      <c r="K44" s="4" t="s">
        <v>38</v>
      </c>
      <c r="L44" s="4" t="s">
        <v>230</v>
      </c>
      <c r="M44" s="4" t="s">
        <v>64</v>
      </c>
      <c r="N44" s="4" t="s">
        <v>40</v>
      </c>
      <c r="O44" s="4" t="s">
        <v>231</v>
      </c>
      <c r="P44" s="15">
        <v>46023</v>
      </c>
      <c r="Q44" s="15">
        <v>46387</v>
      </c>
      <c r="R44" s="4">
        <v>0</v>
      </c>
      <c r="S44" s="4">
        <v>0</v>
      </c>
      <c r="T44" s="4">
        <v>0</v>
      </c>
      <c r="U44" s="4">
        <v>4492</v>
      </c>
      <c r="V44" s="4">
        <v>4492</v>
      </c>
      <c r="W44" s="4">
        <v>4717</v>
      </c>
      <c r="X44" s="22">
        <v>0.66</v>
      </c>
      <c r="Y44" s="16">
        <f t="shared" si="12"/>
        <v>2964.7200000000003</v>
      </c>
      <c r="Z44" s="18">
        <v>0.02</v>
      </c>
      <c r="AA44" s="19">
        <f t="shared" si="13"/>
        <v>59.294400000000003</v>
      </c>
      <c r="AB44" s="19">
        <f t="shared" si="14"/>
        <v>2905.4256</v>
      </c>
      <c r="AC44" s="4"/>
    </row>
    <row r="45" spans="1:29" ht="15.6" x14ac:dyDescent="0.3">
      <c r="A45" s="14">
        <v>46022</v>
      </c>
      <c r="B45" s="4" t="s">
        <v>29</v>
      </c>
      <c r="C45" s="4" t="s">
        <v>221</v>
      </c>
      <c r="D45" s="4" t="s">
        <v>31</v>
      </c>
      <c r="E45" s="4" t="s">
        <v>43</v>
      </c>
      <c r="F45" s="4" t="s">
        <v>44</v>
      </c>
      <c r="G45" s="4" t="s">
        <v>217</v>
      </c>
      <c r="H45" s="4" t="s">
        <v>149</v>
      </c>
      <c r="I45" s="4" t="s">
        <v>232</v>
      </c>
      <c r="J45" s="4" t="s">
        <v>151</v>
      </c>
      <c r="K45" s="4" t="s">
        <v>152</v>
      </c>
      <c r="L45" s="4" t="s">
        <v>38</v>
      </c>
      <c r="M45" s="4" t="s">
        <v>153</v>
      </c>
      <c r="N45" s="4" t="s">
        <v>154</v>
      </c>
      <c r="O45" s="4" t="s">
        <v>233</v>
      </c>
      <c r="P45" s="15">
        <v>46024</v>
      </c>
      <c r="Q45" s="15">
        <v>46388</v>
      </c>
      <c r="R45" s="4">
        <v>0</v>
      </c>
      <c r="S45" s="4">
        <v>0</v>
      </c>
      <c r="T45" s="4">
        <v>0</v>
      </c>
      <c r="U45" s="4">
        <v>3416</v>
      </c>
      <c r="V45" s="4">
        <v>3416</v>
      </c>
      <c r="W45" s="4">
        <v>4031</v>
      </c>
      <c r="X45" s="22">
        <v>0.48</v>
      </c>
      <c r="Y45" s="16">
        <f t="shared" si="12"/>
        <v>1639.6799999999998</v>
      </c>
      <c r="Z45" s="18">
        <v>0.02</v>
      </c>
      <c r="AA45" s="19">
        <f t="shared" si="13"/>
        <v>32.793599999999998</v>
      </c>
      <c r="AB45" s="19">
        <f t="shared" si="14"/>
        <v>1606.8863999999999</v>
      </c>
      <c r="AC45" s="4"/>
    </row>
    <row r="46" spans="1:29" x14ac:dyDescent="0.3">
      <c r="AA46" s="24" t="s">
        <v>135</v>
      </c>
      <c r="AB46" s="27">
        <f>SUM(AB36:AB45)</f>
        <v>79406.009200000015</v>
      </c>
      <c r="AC46" s="24" t="s">
        <v>136</v>
      </c>
    </row>
    <row r="48" spans="1:29" x14ac:dyDescent="0.3">
      <c r="Z48" s="28" t="s">
        <v>234</v>
      </c>
      <c r="AA48" s="54" t="s">
        <v>235</v>
      </c>
      <c r="AB48" s="54"/>
    </row>
    <row r="50" spans="1:29" x14ac:dyDescent="0.3">
      <c r="Z50" s="55" t="s">
        <v>242</v>
      </c>
      <c r="AA50" s="55"/>
      <c r="AB50" s="24">
        <v>143065</v>
      </c>
    </row>
    <row r="51" spans="1:29" x14ac:dyDescent="0.3">
      <c r="Z51" s="51"/>
      <c r="AA51" s="51"/>
      <c r="AB51" s="51"/>
    </row>
    <row r="52" spans="1:29" ht="15.6" x14ac:dyDescent="0.3">
      <c r="A52" s="29" t="s">
        <v>0</v>
      </c>
      <c r="B52" s="30" t="s">
        <v>1</v>
      </c>
      <c r="C52" s="30" t="s">
        <v>2</v>
      </c>
      <c r="D52" s="30" t="s">
        <v>3</v>
      </c>
      <c r="E52" s="30" t="s">
        <v>4</v>
      </c>
      <c r="F52" s="30" t="s">
        <v>5</v>
      </c>
      <c r="G52" s="30" t="s">
        <v>6</v>
      </c>
      <c r="H52" s="30" t="s">
        <v>7</v>
      </c>
      <c r="I52" s="30" t="s">
        <v>8</v>
      </c>
      <c r="J52" s="30" t="s">
        <v>9</v>
      </c>
      <c r="K52" s="30" t="s">
        <v>10</v>
      </c>
      <c r="L52" s="30" t="s">
        <v>11</v>
      </c>
      <c r="M52" s="30" t="s">
        <v>12</v>
      </c>
      <c r="N52" s="31" t="s">
        <v>13</v>
      </c>
      <c r="O52" s="30" t="s">
        <v>14</v>
      </c>
      <c r="P52" s="30" t="s">
        <v>15</v>
      </c>
      <c r="Q52" s="30" t="s">
        <v>16</v>
      </c>
      <c r="R52" s="30" t="s">
        <v>17</v>
      </c>
      <c r="S52" s="30" t="s">
        <v>18</v>
      </c>
      <c r="T52" s="30" t="s">
        <v>19</v>
      </c>
      <c r="U52" s="30" t="s">
        <v>20</v>
      </c>
      <c r="V52" s="30" t="s">
        <v>21</v>
      </c>
      <c r="W52" s="30" t="s">
        <v>22</v>
      </c>
      <c r="X52" s="32" t="s">
        <v>23</v>
      </c>
      <c r="Y52" s="33" t="s">
        <v>24</v>
      </c>
      <c r="Z52" s="34" t="s">
        <v>25</v>
      </c>
      <c r="AA52" s="35" t="s">
        <v>26</v>
      </c>
      <c r="AB52" s="36" t="s">
        <v>27</v>
      </c>
      <c r="AC52" s="13" t="s">
        <v>28</v>
      </c>
    </row>
    <row r="53" spans="1:29" s="43" customFormat="1" ht="16.2" thickBot="1" x14ac:dyDescent="0.35">
      <c r="A53" s="44">
        <v>46019</v>
      </c>
      <c r="B53" s="39" t="s">
        <v>73</v>
      </c>
      <c r="C53" s="39" t="s">
        <v>237</v>
      </c>
      <c r="D53" s="39" t="s">
        <v>75</v>
      </c>
      <c r="E53" s="39" t="s">
        <v>32</v>
      </c>
      <c r="F53" s="39" t="s">
        <v>33</v>
      </c>
      <c r="G53" s="39" t="s">
        <v>189</v>
      </c>
      <c r="H53" s="39" t="s">
        <v>118</v>
      </c>
      <c r="I53" s="39" t="s">
        <v>238</v>
      </c>
      <c r="J53" s="39" t="s">
        <v>198</v>
      </c>
      <c r="K53" s="39" t="s">
        <v>239</v>
      </c>
      <c r="L53" s="39" t="s">
        <v>240</v>
      </c>
      <c r="M53" s="39" t="s">
        <v>82</v>
      </c>
      <c r="N53" s="39" t="s">
        <v>40</v>
      </c>
      <c r="O53" s="39" t="s">
        <v>241</v>
      </c>
      <c r="P53" s="45">
        <v>46019</v>
      </c>
      <c r="Q53" s="45">
        <v>46383</v>
      </c>
      <c r="R53" s="39">
        <v>0</v>
      </c>
      <c r="S53" s="39">
        <v>4999999</v>
      </c>
      <c r="T53" s="39">
        <v>31260</v>
      </c>
      <c r="U53" s="39">
        <v>44567</v>
      </c>
      <c r="V53" s="39">
        <v>75827</v>
      </c>
      <c r="W53" s="39">
        <v>83724</v>
      </c>
      <c r="X53" s="46">
        <v>0.28000000000000003</v>
      </c>
      <c r="Y53" s="47">
        <f t="shared" ref="Y53:Y54" si="15">V53*X53</f>
        <v>21231.56</v>
      </c>
      <c r="Z53" s="48">
        <v>0.02</v>
      </c>
      <c r="AA53" s="49">
        <f t="shared" ref="AA53" si="16">Z53*Y53</f>
        <v>424.63120000000004</v>
      </c>
      <c r="AB53" s="50">
        <f t="shared" ref="AB53" si="17">Y53-AA53</f>
        <v>20806.928800000002</v>
      </c>
      <c r="AC53" s="1" t="s">
        <v>243</v>
      </c>
    </row>
    <row r="54" spans="1:29" ht="16.2" thickBot="1" x14ac:dyDescent="0.35">
      <c r="A54" s="57">
        <v>46007</v>
      </c>
      <c r="B54" s="58" t="s">
        <v>29</v>
      </c>
      <c r="C54" s="59" t="s">
        <v>244</v>
      </c>
      <c r="D54" s="60" t="s">
        <v>58</v>
      </c>
      <c r="E54" s="61" t="s">
        <v>32</v>
      </c>
      <c r="F54" s="62" t="s">
        <v>33</v>
      </c>
      <c r="G54" s="63" t="s">
        <v>245</v>
      </c>
      <c r="H54" s="62" t="s">
        <v>93</v>
      </c>
      <c r="I54" s="64" t="s">
        <v>173</v>
      </c>
      <c r="J54" s="64" t="s">
        <v>227</v>
      </c>
      <c r="K54" s="65" t="s">
        <v>38</v>
      </c>
      <c r="L54" s="65" t="s">
        <v>246</v>
      </c>
      <c r="M54" s="65" t="s">
        <v>64</v>
      </c>
      <c r="N54" s="66" t="s">
        <v>40</v>
      </c>
      <c r="O54" s="66" t="s">
        <v>247</v>
      </c>
      <c r="P54" s="67">
        <v>46007</v>
      </c>
      <c r="Q54" s="67">
        <v>46371</v>
      </c>
      <c r="R54" s="66">
        <v>0</v>
      </c>
      <c r="S54" s="68">
        <v>200000</v>
      </c>
      <c r="T54" s="68">
        <v>834</v>
      </c>
      <c r="U54" s="68">
        <v>16149</v>
      </c>
      <c r="V54" s="69">
        <v>16983</v>
      </c>
      <c r="W54" s="69">
        <v>17953</v>
      </c>
      <c r="X54" s="70">
        <v>0.65</v>
      </c>
      <c r="Y54" s="47">
        <f t="shared" si="15"/>
        <v>11038.95</v>
      </c>
      <c r="Z54" s="48">
        <v>0.02</v>
      </c>
      <c r="AA54" s="49">
        <f t="shared" ref="AA54" si="18">Z54*Y54</f>
        <v>220.77900000000002</v>
      </c>
      <c r="AB54" s="50">
        <f t="shared" ref="AB54" si="19">Y54-AA54</f>
        <v>10818.171</v>
      </c>
    </row>
    <row r="55" spans="1:29" x14ac:dyDescent="0.3">
      <c r="AB55" s="38" t="s">
        <v>248</v>
      </c>
    </row>
    <row r="56" spans="1:29" x14ac:dyDescent="0.3">
      <c r="Z56" s="55" t="s">
        <v>236</v>
      </c>
      <c r="AA56" s="55"/>
      <c r="AB56" s="27">
        <v>111440</v>
      </c>
    </row>
  </sheetData>
  <autoFilter ref="A35:AY46" xr:uid="{00000000-0009-0000-0000-000000000000}"/>
  <mergeCells count="4">
    <mergeCell ref="B26:C26"/>
    <mergeCell ref="AA48:AB48"/>
    <mergeCell ref="Z50:AA50"/>
    <mergeCell ref="Z56:AA56"/>
  </mergeCells>
  <conditionalFormatting sqref="C54:C1048576 C1:C52">
    <cfRule type="duplicateValues" dxfId="1" priority="2"/>
  </conditionalFormatting>
  <conditionalFormatting sqref="G5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 DEC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abcd</dc:creator>
  <cp:lastModifiedBy>Amjad Shaikh</cp:lastModifiedBy>
  <dcterms:created xsi:type="dcterms:W3CDTF">2025-12-30T12:57:48Z</dcterms:created>
  <dcterms:modified xsi:type="dcterms:W3CDTF">2025-12-31T16:08:53Z</dcterms:modified>
</cp:coreProperties>
</file>