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PARKSHIELD ALL DETAILS\ALL POSP EXCEL SHEET DAILY PAYOUT\"/>
    </mc:Choice>
  </mc:AlternateContent>
  <xr:revisionPtr revIDLastSave="0" documentId="13_ncr:1_{27CFC38B-E529-4AFD-BFEB-52BA5892F784}" xr6:coauthVersionLast="47" xr6:coauthVersionMax="47" xr10:uidLastSave="{00000000-0000-0000-0000-000000000000}"/>
  <bookViews>
    <workbookView xWindow="-108" yWindow="-108" windowWidth="23256" windowHeight="12456" xr2:uid="{F48D1F3F-1D8F-4F8F-B853-37685A6AC0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56" i="1" l="1"/>
  <c r="Y59" i="1"/>
  <c r="Y51" i="1"/>
  <c r="AA51" i="1" s="1"/>
  <c r="AB51" i="1" s="1"/>
  <c r="Y50" i="1"/>
  <c r="Y49" i="1"/>
  <c r="Y48" i="1"/>
  <c r="Y47" i="1"/>
  <c r="Y46" i="1"/>
  <c r="Y45" i="1"/>
  <c r="AA45" i="1" s="1"/>
  <c r="AB45" i="1" s="1"/>
  <c r="Y44" i="1"/>
  <c r="Y43" i="1"/>
  <c r="Y42" i="1"/>
  <c r="Y37" i="1"/>
  <c r="Y29" i="1"/>
  <c r="Y28" i="1"/>
  <c r="Y27" i="1"/>
  <c r="AA27" i="1" s="1"/>
  <c r="AB27" i="1" s="1"/>
  <c r="Y26" i="1"/>
  <c r="Y25" i="1"/>
  <c r="AA25" i="1" s="1"/>
  <c r="AB25" i="1" s="1"/>
  <c r="Y24" i="1"/>
  <c r="Y23" i="1"/>
  <c r="Y22" i="1"/>
  <c r="Y21" i="1"/>
  <c r="Y20" i="1"/>
  <c r="Y13" i="1"/>
  <c r="Y12" i="1"/>
  <c r="Y14" i="1" s="1"/>
  <c r="Y7" i="1"/>
  <c r="Y6" i="1"/>
  <c r="AA6" i="1" s="1"/>
  <c r="AB6" i="1" s="1"/>
  <c r="Y5" i="1"/>
  <c r="Y4" i="1"/>
  <c r="AB48" i="1" l="1"/>
  <c r="AA22" i="1"/>
  <c r="AB22" i="1" s="1"/>
  <c r="AA12" i="1"/>
  <c r="AB12" i="1" s="1"/>
  <c r="AA48" i="1"/>
  <c r="Y52" i="1"/>
  <c r="Y8" i="1"/>
  <c r="Y30" i="1"/>
  <c r="AA43" i="1"/>
  <c r="AB43" i="1" s="1"/>
  <c r="AB37" i="1"/>
  <c r="AB39" i="1" s="1"/>
  <c r="AB24" i="1"/>
  <c r="AB26" i="1"/>
  <c r="AB44" i="1"/>
  <c r="AB50" i="1"/>
  <c r="AA20" i="1"/>
  <c r="AB20" i="1" s="1"/>
  <c r="AA37" i="1"/>
  <c r="AA46" i="1"/>
  <c r="AB46" i="1" s="1"/>
  <c r="AA28" i="1"/>
  <c r="AB28" i="1" s="1"/>
  <c r="AA4" i="1"/>
  <c r="AA23" i="1"/>
  <c r="AB23" i="1" s="1"/>
  <c r="AA49" i="1"/>
  <c r="AB49" i="1" s="1"/>
  <c r="AB4" i="1"/>
  <c r="AA7" i="1"/>
  <c r="AB7" i="1" s="1"/>
  <c r="AA13" i="1"/>
  <c r="AB13" i="1" s="1"/>
  <c r="AB14" i="1" s="1"/>
  <c r="AA26" i="1"/>
  <c r="AA44" i="1"/>
  <c r="AA21" i="1"/>
  <c r="AB21" i="1" s="1"/>
  <c r="AA29" i="1"/>
  <c r="AB29" i="1" s="1"/>
  <c r="AA47" i="1"/>
  <c r="AB47" i="1" s="1"/>
  <c r="AA5" i="1"/>
  <c r="AB5" i="1" s="1"/>
  <c r="AA24" i="1"/>
  <c r="AA42" i="1"/>
  <c r="AB42" i="1" s="1"/>
  <c r="AA50" i="1"/>
  <c r="AB8" i="1" l="1"/>
  <c r="AB16" i="1" s="1"/>
  <c r="AB52" i="1"/>
  <c r="AB55" i="1" s="1"/>
  <c r="AB30" i="1"/>
</calcChain>
</file>

<file path=xl/sharedStrings.xml><?xml version="1.0" encoding="utf-8"?>
<sst xmlns="http://schemas.openxmlformats.org/spreadsheetml/2006/main" count="552" uniqueCount="227">
  <si>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</si>
  <si>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</si>
  <si>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</si>
  <si>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</si>
  <si>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</si>
  <si>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</si>
  <si>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</si>
  <si>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</si>
  <si>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</si>
  <si>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</si>
  <si>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</si>
  <si>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</si>
  <si>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</si>
  <si>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vehicle_fuel_type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</si>
  <si>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</si>
  <si>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</si>
  <si>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</si>
  <si>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</si>
  <si>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</si>
  <si>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</si>
  <si>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</si>
  <si>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</si>
  <si>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</si>
  <si>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</si>
  <si>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</si>
  <si>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</si>
  <si>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</si>
  <si>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</si>
  <si>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COMISSION RECEIVED YES / NO</t>
  </si>
  <si>
    <t>SPARKSHIELD INSURANCE BROKER PRIVATE LIMITED</t>
  </si>
  <si>
    <t>Royal Sundaram General Insurance Company Limited</t>
  </si>
  <si>
    <t>PACKAGE</t>
  </si>
  <si>
    <t>GCV</t>
  </si>
  <si>
    <t>TATA MOTORS LTD.</t>
  </si>
  <si>
    <t>2019</t>
  </si>
  <si>
    <t>0</t>
  </si>
  <si>
    <t>12990</t>
  </si>
  <si>
    <t>DIESEL</t>
  </si>
  <si>
    <t>LIABILITY</t>
  </si>
  <si>
    <t>PRIVATE_CAR</t>
  </si>
  <si>
    <t>2012</t>
  </si>
  <si>
    <t>7</t>
  </si>
  <si>
    <t>SBI General Insurance Company Limited</t>
  </si>
  <si>
    <t>TATA MOTORS</t>
  </si>
  <si>
    <t>2014</t>
  </si>
  <si>
    <t>2</t>
  </si>
  <si>
    <t>MR MUKESH OMPRAKASH SHARMA</t>
  </si>
  <si>
    <t>ASHOK LEYLAND LTD.</t>
  </si>
  <si>
    <t>2023</t>
  </si>
  <si>
    <t>16100</t>
  </si>
  <si>
    <t>SPARKSHIELD INSURANCE BROKERS PRIVATE LIMITED</t>
  </si>
  <si>
    <t>Universal Sompo General Insurance Company Limited</t>
  </si>
  <si>
    <t>3</t>
  </si>
  <si>
    <t>ASHOK LEYLAND</t>
  </si>
  <si>
    <t>MAHINDRA &amp; MAHINDRA</t>
  </si>
  <si>
    <t>BOLERO</t>
  </si>
  <si>
    <t>2021</t>
  </si>
  <si>
    <t>2011</t>
  </si>
  <si>
    <t>HDFC ERGO General Insurance Company Limited</t>
  </si>
  <si>
    <t>MAHINDRA</t>
  </si>
  <si>
    <t>1</t>
  </si>
  <si>
    <t>TATA</t>
  </si>
  <si>
    <t>2018</t>
  </si>
  <si>
    <t>2956</t>
  </si>
  <si>
    <t>TOTAL AMT</t>
  </si>
  <si>
    <t xml:space="preserve">   </t>
  </si>
  <si>
    <t>SHAHNOOR ABDUL QUDDUS H</t>
  </si>
  <si>
    <t>MH12XM0585</t>
  </si>
  <si>
    <t>BOLERO MAXX PUP HD 2.0L LX CBC</t>
  </si>
  <si>
    <t>2024</t>
  </si>
  <si>
    <t>2523</t>
  </si>
  <si>
    <t>3895</t>
  </si>
  <si>
    <t>AVO/2315/12563019</t>
  </si>
  <si>
    <t>SANTOSH GAIKWAD</t>
  </si>
  <si>
    <t>Santosh Gaikwad</t>
  </si>
  <si>
    <t>MR VIVEK DADA NANAWARE</t>
  </si>
  <si>
    <t>MH12GK2342</t>
  </si>
  <si>
    <t>HYUNDAI MOTORS LTD.</t>
  </si>
  <si>
    <t>I20 ASTA 1.2</t>
  </si>
  <si>
    <t>2010</t>
  </si>
  <si>
    <t>1197</t>
  </si>
  <si>
    <t>5</t>
  </si>
  <si>
    <t>PETROL</t>
  </si>
  <si>
    <t>VPT1057190000100</t>
  </si>
  <si>
    <t>MR RAMDAS VILAS MODAK</t>
  </si>
  <si>
    <t>MH14EM2523</t>
  </si>
  <si>
    <t>LPT 1109 H EX2 WATER TANKER</t>
  </si>
  <si>
    <t>VGT0594378000100</t>
  </si>
  <si>
    <t>MR ROHIT KAILAS LONDHE</t>
  </si>
  <si>
    <t>MH04GR2048</t>
  </si>
  <si>
    <t>LPT 1109 H EX2</t>
  </si>
  <si>
    <t>VGT0594326000100</t>
  </si>
  <si>
    <t xml:space="preserve"> (NOT MAPPED IN 27 DEC SHEET) </t>
  </si>
  <si>
    <t>RAJEBHAU SHIVDAS AGHAV</t>
  </si>
  <si>
    <t>MH44U0664</t>
  </si>
  <si>
    <t>NEW HOLLAND</t>
  </si>
  <si>
    <t>3630</t>
  </si>
  <si>
    <t>2145</t>
  </si>
  <si>
    <t>POCMVGC0100619167</t>
  </si>
  <si>
    <t>VISHAL KALGONDA PATIL</t>
  </si>
  <si>
    <t>MH09EM5228</t>
  </si>
  <si>
    <t>JEETO</t>
  </si>
  <si>
    <t>1426</t>
  </si>
  <si>
    <t>POCMVGC0100619354</t>
  </si>
  <si>
    <t xml:space="preserve">(NOT MAPPED IN 27 DEC SHEET) </t>
  </si>
  <si>
    <t>2 CASES MISSING</t>
  </si>
  <si>
    <t>PENDING</t>
  </si>
  <si>
    <t>MR ROHIDAS RAMDAS PATIL</t>
  </si>
  <si>
    <t>MH46AR9540</t>
  </si>
  <si>
    <t>LPK 1618 TIPPER</t>
  </si>
  <si>
    <t>2016</t>
  </si>
  <si>
    <t>16200</t>
  </si>
  <si>
    <t>VGC1466441000100</t>
  </si>
  <si>
    <t>MR GANDHE VIDYESH</t>
  </si>
  <si>
    <t>MH14CK3374</t>
  </si>
  <si>
    <t>MARUTI SUZUKI</t>
  </si>
  <si>
    <t>ALTO LXI BSIV</t>
  </si>
  <si>
    <t>796</t>
  </si>
  <si>
    <t>VPT1057966000100</t>
  </si>
  <si>
    <t>MH12WJ0536</t>
  </si>
  <si>
    <t>CA 1615 HE 4750WB HSD BSVI</t>
  </si>
  <si>
    <t>VGC1466483000100</t>
  </si>
  <si>
    <t>MR DHANAJI DAULU GURAV</t>
  </si>
  <si>
    <t>MISC</t>
  </si>
  <si>
    <t>NEW</t>
  </si>
  <si>
    <t>ARJUN 555 DI</t>
  </si>
  <si>
    <t>2025</t>
  </si>
  <si>
    <t>VOC0683320000100</t>
  </si>
  <si>
    <t>MRS RAJANI NAMDEO PASALKAR</t>
  </si>
  <si>
    <t>MH12FD3772</t>
  </si>
  <si>
    <t>BOLERO CAMPER</t>
  </si>
  <si>
    <t>2630</t>
  </si>
  <si>
    <t>4</t>
  </si>
  <si>
    <t>2317208048285400000</t>
  </si>
  <si>
    <t>SHIVAM DNYANESHWAR KUNJIR</t>
  </si>
  <si>
    <t>1215 HE 4750</t>
  </si>
  <si>
    <t>3839</t>
  </si>
  <si>
    <t>11990</t>
  </si>
  <si>
    <t>AVO/2315/12564265</t>
  </si>
  <si>
    <t>MR WAGHMARE MANOJ SUDHAKAR</t>
  </si>
  <si>
    <t>MH25AS1524</t>
  </si>
  <si>
    <t>SWARAJ</t>
  </si>
  <si>
    <t>855 FE</t>
  </si>
  <si>
    <t>2020</t>
  </si>
  <si>
    <t>VOC0683628000100</t>
  </si>
  <si>
    <t>MR DHANRAJ VASANT HARGUDE</t>
  </si>
  <si>
    <t>MH48AG0907</t>
  </si>
  <si>
    <t>LPT 1109 EX</t>
  </si>
  <si>
    <t>2015</t>
  </si>
  <si>
    <t>VGT0594528000100</t>
  </si>
  <si>
    <t>KIRAN EKNATH MHETAR</t>
  </si>
  <si>
    <t>MH11AG7629</t>
  </si>
  <si>
    <t>ALFA</t>
  </si>
  <si>
    <t>1060</t>
  </si>
  <si>
    <t>POCMVGC0100626782</t>
  </si>
  <si>
    <t>MR JULIE RATNADEEP GULDEVKAR</t>
  </si>
  <si>
    <t>MH12FU2989</t>
  </si>
  <si>
    <t>I10 1.2 SPORT</t>
  </si>
  <si>
    <t>VPT1058166000100</t>
  </si>
  <si>
    <t xml:space="preserve">TOTAL AMT </t>
  </si>
  <si>
    <t>2379 + 42337 + 18943 + 79406</t>
  </si>
  <si>
    <t xml:space="preserve">TOTAL AMT   </t>
  </si>
  <si>
    <t>DILIP PIRAJI TIRUKHE</t>
  </si>
  <si>
    <t>SIGNA 5532 S 4X2 BSVI</t>
  </si>
  <si>
    <t>6692</t>
  </si>
  <si>
    <t>55000</t>
  </si>
  <si>
    <t>AVO/2315/20010155</t>
  </si>
  <si>
    <t>DUBBLE ENTRY 29 DEC CASE MAINUS</t>
  </si>
  <si>
    <t>(143065 - 20807)</t>
  </si>
  <si>
    <t>MR RAJGONDA AANNASO PATIL</t>
  </si>
  <si>
    <t>MH09FB5831</t>
  </si>
  <si>
    <t>KUBOTA</t>
  </si>
  <si>
    <t>A 211 N TRACTOR</t>
  </si>
  <si>
    <t>21</t>
  </si>
  <si>
    <t>VOT0017811000100</t>
  </si>
  <si>
    <t>MR ANANTA GYANOBA DHAGE</t>
  </si>
  <si>
    <t>MH12CD9163</t>
  </si>
  <si>
    <t>BAJAJ/FORCE MOTORS</t>
  </si>
  <si>
    <t>TRAX CRUISER</t>
  </si>
  <si>
    <t>2004</t>
  </si>
  <si>
    <t>2596</t>
  </si>
  <si>
    <t>10</t>
  </si>
  <si>
    <t>VPT1058742000100</t>
  </si>
  <si>
    <t>MR VACHISHTHA LAXMAN GAVALI</t>
  </si>
  <si>
    <t>MH48A4208</t>
  </si>
  <si>
    <t>SCORPIO EX</t>
  </si>
  <si>
    <t>9</t>
  </si>
  <si>
    <t>VPT1058893000100</t>
  </si>
  <si>
    <t>VIJAY DASHRATH DHURI</t>
  </si>
  <si>
    <t>MH10BA2714</t>
  </si>
  <si>
    <t>POPMCAR00102241176</t>
  </si>
  <si>
    <t>MR PANDURANG SHRIRAM INGOLE</t>
  </si>
  <si>
    <t>MH37G9119</t>
  </si>
  <si>
    <t>VPT1058771000100</t>
  </si>
  <si>
    <t>MR BAPPASAHEB DNYANDEV BHANGE</t>
  </si>
  <si>
    <t>MH44Z3861</t>
  </si>
  <si>
    <t>5510 TRACTOR</t>
  </si>
  <si>
    <t>VOC0655253000101</t>
  </si>
  <si>
    <t>MR NAMDEV BABAN BHISE</t>
  </si>
  <si>
    <t>MH12FY3984</t>
  </si>
  <si>
    <t>OMNI CNG BS-III</t>
  </si>
  <si>
    <t>8</t>
  </si>
  <si>
    <t>CNG</t>
  </si>
  <si>
    <t>VPT1058938000100</t>
  </si>
  <si>
    <t>MR JAY SANTOSH PARDESHI</t>
  </si>
  <si>
    <t>MH14JL6835</t>
  </si>
  <si>
    <t>DOST</t>
  </si>
  <si>
    <t>2805</t>
  </si>
  <si>
    <t>2315208050770800000</t>
  </si>
  <si>
    <t>POPAT NAMDEV GAYKAWAD</t>
  </si>
  <si>
    <t>MH24F9026</t>
  </si>
  <si>
    <t>TATA 407</t>
  </si>
  <si>
    <t>2008</t>
  </si>
  <si>
    <t>5700</t>
  </si>
  <si>
    <t>AVO/2317/12566470</t>
  </si>
  <si>
    <t>MR KHANDERAV DHANAJI JADHAV</t>
  </si>
  <si>
    <t>2026</t>
  </si>
  <si>
    <t>2990</t>
  </si>
  <si>
    <t>(122258 + 55188)</t>
  </si>
  <si>
    <t>TOTAL YESTERDAY AND TODAYS AMT</t>
  </si>
  <si>
    <t xml:space="preserve">PAST INV PAYMENT REMAIN </t>
  </si>
  <si>
    <t xml:space="preserve">TOTAL </t>
  </si>
  <si>
    <t xml:space="preserve">ALL BEFORE TDS AMT </t>
  </si>
  <si>
    <t xml:space="preserve">DOUBLE ENTRY POLICY </t>
  </si>
  <si>
    <t xml:space="preserve">TDS </t>
  </si>
  <si>
    <t>PAY AMT BEFORE TDS</t>
  </si>
  <si>
    <t xml:space="preserve">PAYABLE AMT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</si>
</sst>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%"/>
    <numFmt numFmtId="166" formatCode="_(* #,##0_);_(* \(#,##0\);_(* &quot;-&quot;??_);_(@_)"/>
    <numFmt numFmtId="167" formatCode="yyyy\-mm\-dd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name val="Calibri"/>
      <family val="2"/>
    </font>
    <font>
      <sz val="12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164" fontId="3" fillId="2" borderId="1" xfId="2" applyNumberFormat="1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7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9" fontId="0" fillId="0" borderId="1" xfId="2" applyFont="1" applyBorder="1" applyAlignment="1">
      <alignment horizontal="center"/>
    </xf>
    <xf numFmtId="9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164" fontId="0" fillId="0" borderId="1" xfId="2" applyNumberFormat="1" applyFont="1" applyBorder="1" applyAlignment="1">
      <alignment horizontal="center"/>
    </xf>
    <xf numFmtId="9" fontId="0" fillId="0" borderId="0" xfId="2" applyFont="1" applyAlignment="1">
      <alignment horizontal="center"/>
    </xf>
    <xf numFmtId="164" fontId="0" fillId="0" borderId="0" xfId="2" applyNumberFormat="1" applyFont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 vertical="center"/>
    </xf>
    <xf numFmtId="167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top"/>
    </xf>
    <xf numFmtId="164" fontId="3" fillId="2" borderId="4" xfId="2" applyNumberFormat="1" applyFont="1" applyFill="1" applyBorder="1" applyAlignment="1">
      <alignment horizontal="center" vertical="center"/>
    </xf>
    <xf numFmtId="1" fontId="3" fillId="2" borderId="4" xfId="1" applyNumberFormat="1" applyFont="1" applyFill="1" applyBorder="1" applyAlignment="1">
      <alignment horizontal="center" vertical="center"/>
    </xf>
    <xf numFmtId="9" fontId="3" fillId="2" borderId="4" xfId="2" applyFont="1" applyFill="1" applyBorder="1" applyAlignment="1">
      <alignment horizontal="center" vertical="center"/>
    </xf>
    <xf numFmtId="0" fontId="3" fillId="2" borderId="4" xfId="1" applyNumberFormat="1" applyFont="1" applyFill="1" applyBorder="1" applyAlignment="1">
      <alignment horizontal="center" vertical="center"/>
    </xf>
    <xf numFmtId="166" fontId="3" fillId="2" borderId="4" xfId="1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67" fontId="6" fillId="0" borderId="1" xfId="0" applyNumberFormat="1" applyFont="1" applyBorder="1" applyAlignment="1">
      <alignment horizontal="center"/>
    </xf>
    <xf numFmtId="164" fontId="6" fillId="0" borderId="1" xfId="2" applyNumberFormat="1" applyFont="1" applyBorder="1" applyAlignment="1">
      <alignment horizontal="center"/>
    </xf>
    <xf numFmtId="1" fontId="6" fillId="0" borderId="6" xfId="0" applyNumberFormat="1" applyFont="1" applyBorder="1" applyAlignment="1">
      <alignment horizontal="center"/>
    </xf>
    <xf numFmtId="9" fontId="7" fillId="0" borderId="6" xfId="0" applyNumberFormat="1" applyFont="1" applyBorder="1" applyAlignment="1">
      <alignment horizontal="center"/>
    </xf>
    <xf numFmtId="1" fontId="7" fillId="0" borderId="6" xfId="0" applyNumberFormat="1" applyFont="1" applyBorder="1" applyAlignment="1">
      <alignment horizontal="center"/>
    </xf>
    <xf numFmtId="1" fontId="7" fillId="0" borderId="7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164" fontId="2" fillId="0" borderId="0" xfId="2" applyNumberFormat="1" applyFont="1" applyAlignment="1">
      <alignment horizontal="center"/>
    </xf>
    <xf numFmtId="0" fontId="2" fillId="0" borderId="0" xfId="0" applyFont="1"/>
  </cellXfs>
  <cellStyles count="3">
    <cellStyle name="Comma" xfId="1" builtinId="3"/>
    <cellStyle name="Normal" xfId="0" builtinId="0"/>
    <cellStyle name="Percent" xfId="2" builtinId="5"/>
  </cellStyles>
  <dxfs count="6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786D6-CA56-4F6F-A323-9262AA392444}">
  <dimension ref="A1:AY63"/>
  <sheetViews>
    <sheetView tabSelected="1" topLeftCell="R1" workbookViewId="0">
      <selection activeCell="AB67" sqref="AB67"/>
    </sheetView>
  </sheetViews>
  <sheetFormatPr defaultRowHeight="14.4" x14ac:dyDescent="0.3"/>
  <cols>
    <col min="1" max="2" width="21" customWidth="1"/>
    <col min="3" max="3" width="18.77734375" customWidth="1"/>
    <col min="24" max="24" width="23.33203125" customWidth="1"/>
    <col min="25" max="25" width="12" customWidth="1"/>
    <col min="27" max="27" width="23.77734375" customWidth="1"/>
    <col min="28" max="28" width="19.109375" customWidth="1"/>
    <col min="29" max="29" width="26.77734375" customWidth="1"/>
  </cols>
  <sheetData>
    <row r="1" spans="1:51" s="9" customFormat="1" x14ac:dyDescent="0.3">
      <c r="W1" s="19"/>
      <c r="X1" s="20"/>
      <c r="AD1" s="9" t="s">
        <v>65</v>
      </c>
    </row>
    <row r="2" spans="1:51" s="9" customFormat="1" x14ac:dyDescent="0.3">
      <c r="W2" s="19"/>
      <c r="X2" s="20"/>
    </row>
    <row r="3" spans="1:51" s="9" customFormat="1" ht="15.6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  <c r="W3" s="2" t="s">
        <v>22</v>
      </c>
      <c r="X3" s="4" t="s">
        <v>23</v>
      </c>
      <c r="Y3" s="5" t="s">
        <v>24</v>
      </c>
      <c r="Z3" s="6" t="s">
        <v>25</v>
      </c>
      <c r="AA3" s="7" t="s">
        <v>26</v>
      </c>
      <c r="AB3" s="23" t="s">
        <v>27</v>
      </c>
      <c r="AC3" s="8" t="s">
        <v>28</v>
      </c>
    </row>
    <row r="4" spans="1:51" s="9" customFormat="1" ht="15.6" x14ac:dyDescent="0.3">
      <c r="A4" s="10">
        <v>46021</v>
      </c>
      <c r="B4" s="11" t="s">
        <v>50</v>
      </c>
      <c r="C4" s="11" t="s">
        <v>66</v>
      </c>
      <c r="D4" s="11" t="s">
        <v>51</v>
      </c>
      <c r="E4" s="11" t="s">
        <v>31</v>
      </c>
      <c r="F4" s="11" t="s">
        <v>32</v>
      </c>
      <c r="G4" s="11" t="s">
        <v>67</v>
      </c>
      <c r="H4" s="11" t="s">
        <v>54</v>
      </c>
      <c r="I4" s="11" t="s">
        <v>68</v>
      </c>
      <c r="J4" s="11" t="s">
        <v>69</v>
      </c>
      <c r="K4" s="11" t="s">
        <v>70</v>
      </c>
      <c r="L4" s="11" t="s">
        <v>71</v>
      </c>
      <c r="M4" s="11" t="s">
        <v>52</v>
      </c>
      <c r="N4" s="11" t="s">
        <v>37</v>
      </c>
      <c r="O4" s="11" t="s">
        <v>72</v>
      </c>
      <c r="P4" s="12">
        <v>46021</v>
      </c>
      <c r="Q4" s="12">
        <v>46385</v>
      </c>
      <c r="R4" s="11">
        <v>0</v>
      </c>
      <c r="S4" s="11">
        <v>1000000</v>
      </c>
      <c r="T4" s="11">
        <v>6485</v>
      </c>
      <c r="U4" s="11">
        <v>16374</v>
      </c>
      <c r="V4" s="11">
        <v>22859</v>
      </c>
      <c r="W4" s="11">
        <v>24887</v>
      </c>
      <c r="X4" s="14">
        <v>0.38</v>
      </c>
      <c r="Y4" s="13">
        <f t="shared" ref="Y4:Y7" si="0">V4*X4</f>
        <v>8686.42</v>
      </c>
      <c r="Z4" s="15">
        <v>0.02</v>
      </c>
      <c r="AA4" s="16">
        <f t="shared" ref="AA4:AA7" si="1">Z4*Y4</f>
        <v>173.72839999999999</v>
      </c>
      <c r="AB4" s="17">
        <f t="shared" ref="AB4:AB7" si="2">Y4-AA4</f>
        <v>8512.6916000000001</v>
      </c>
      <c r="AC4" s="11"/>
      <c r="AW4" s="9" t="s">
        <v>73</v>
      </c>
      <c r="AX4" s="24">
        <v>46021</v>
      </c>
      <c r="AY4" s="9" t="s">
        <v>74</v>
      </c>
    </row>
    <row r="5" spans="1:51" s="9" customFormat="1" ht="15.6" x14ac:dyDescent="0.3">
      <c r="A5" s="10">
        <v>46021</v>
      </c>
      <c r="B5" s="11" t="s">
        <v>29</v>
      </c>
      <c r="C5" s="11" t="s">
        <v>75</v>
      </c>
      <c r="D5" s="11" t="s">
        <v>30</v>
      </c>
      <c r="E5" s="11" t="s">
        <v>38</v>
      </c>
      <c r="F5" s="11" t="s">
        <v>39</v>
      </c>
      <c r="G5" s="11" t="s">
        <v>76</v>
      </c>
      <c r="H5" s="11" t="s">
        <v>77</v>
      </c>
      <c r="I5" s="11" t="s">
        <v>78</v>
      </c>
      <c r="J5" s="11" t="s">
        <v>79</v>
      </c>
      <c r="K5" s="11" t="s">
        <v>80</v>
      </c>
      <c r="L5" s="11" t="s">
        <v>35</v>
      </c>
      <c r="M5" s="11" t="s">
        <v>81</v>
      </c>
      <c r="N5" s="11" t="s">
        <v>82</v>
      </c>
      <c r="O5" s="11" t="s">
        <v>83</v>
      </c>
      <c r="P5" s="12">
        <v>46023</v>
      </c>
      <c r="Q5" s="12">
        <v>46387</v>
      </c>
      <c r="R5" s="11">
        <v>0</v>
      </c>
      <c r="S5" s="11">
        <v>0</v>
      </c>
      <c r="T5" s="11">
        <v>0</v>
      </c>
      <c r="U5" s="11">
        <v>4031</v>
      </c>
      <c r="V5" s="11">
        <v>4031</v>
      </c>
      <c r="W5" s="11">
        <v>4757</v>
      </c>
      <c r="X5" s="14">
        <v>0.48</v>
      </c>
      <c r="Y5" s="13">
        <f t="shared" si="0"/>
        <v>1934.8799999999999</v>
      </c>
      <c r="Z5" s="15">
        <v>0.02</v>
      </c>
      <c r="AA5" s="16">
        <f t="shared" si="1"/>
        <v>38.697600000000001</v>
      </c>
      <c r="AB5" s="17">
        <f t="shared" si="2"/>
        <v>1896.1823999999999</v>
      </c>
      <c r="AC5" s="11"/>
      <c r="AW5" s="9" t="s">
        <v>73</v>
      </c>
      <c r="AX5" s="24">
        <v>46022</v>
      </c>
      <c r="AY5" s="9" t="s">
        <v>74</v>
      </c>
    </row>
    <row r="6" spans="1:51" s="9" customFormat="1" ht="15.6" x14ac:dyDescent="0.3">
      <c r="A6" s="10">
        <v>46021</v>
      </c>
      <c r="B6" s="11" t="s">
        <v>29</v>
      </c>
      <c r="C6" s="11" t="s">
        <v>84</v>
      </c>
      <c r="D6" s="11" t="s">
        <v>30</v>
      </c>
      <c r="E6" s="11" t="s">
        <v>38</v>
      </c>
      <c r="F6" s="11" t="s">
        <v>32</v>
      </c>
      <c r="G6" s="11" t="s">
        <v>85</v>
      </c>
      <c r="H6" s="11" t="s">
        <v>33</v>
      </c>
      <c r="I6" s="11" t="s">
        <v>86</v>
      </c>
      <c r="J6" s="11" t="s">
        <v>44</v>
      </c>
      <c r="K6" s="11" t="s">
        <v>35</v>
      </c>
      <c r="L6" s="11" t="s">
        <v>36</v>
      </c>
      <c r="M6" s="11" t="s">
        <v>45</v>
      </c>
      <c r="N6" s="11" t="s">
        <v>37</v>
      </c>
      <c r="O6" s="11" t="s">
        <v>87</v>
      </c>
      <c r="P6" s="12">
        <v>46022</v>
      </c>
      <c r="Q6" s="12">
        <v>46386</v>
      </c>
      <c r="R6" s="11">
        <v>0</v>
      </c>
      <c r="S6" s="11">
        <v>0</v>
      </c>
      <c r="T6" s="11">
        <v>0</v>
      </c>
      <c r="U6" s="11">
        <v>35413</v>
      </c>
      <c r="V6" s="11">
        <v>35413</v>
      </c>
      <c r="W6" s="11">
        <v>37197</v>
      </c>
      <c r="X6" s="14">
        <v>0.44</v>
      </c>
      <c r="Y6" s="13">
        <f t="shared" si="0"/>
        <v>15581.72</v>
      </c>
      <c r="Z6" s="15">
        <v>0.02</v>
      </c>
      <c r="AA6" s="16">
        <f t="shared" si="1"/>
        <v>311.63439999999997</v>
      </c>
      <c r="AB6" s="17">
        <f t="shared" si="2"/>
        <v>15270.085599999999</v>
      </c>
      <c r="AC6" s="11"/>
      <c r="AW6" s="9" t="s">
        <v>73</v>
      </c>
      <c r="AX6" s="24">
        <v>46022</v>
      </c>
      <c r="AY6" s="9" t="s">
        <v>74</v>
      </c>
    </row>
    <row r="7" spans="1:51" s="9" customFormat="1" ht="15.6" x14ac:dyDescent="0.3">
      <c r="A7" s="10">
        <v>46021</v>
      </c>
      <c r="B7" s="11" t="s">
        <v>29</v>
      </c>
      <c r="C7" s="11" t="s">
        <v>88</v>
      </c>
      <c r="D7" s="11" t="s">
        <v>30</v>
      </c>
      <c r="E7" s="11" t="s">
        <v>38</v>
      </c>
      <c r="F7" s="11" t="s">
        <v>32</v>
      </c>
      <c r="G7" s="11" t="s">
        <v>89</v>
      </c>
      <c r="H7" s="11" t="s">
        <v>33</v>
      </c>
      <c r="I7" s="11" t="s">
        <v>90</v>
      </c>
      <c r="J7" s="11" t="s">
        <v>44</v>
      </c>
      <c r="K7" s="11" t="s">
        <v>35</v>
      </c>
      <c r="L7" s="11" t="s">
        <v>36</v>
      </c>
      <c r="M7" s="11" t="s">
        <v>52</v>
      </c>
      <c r="N7" s="11" t="s">
        <v>37</v>
      </c>
      <c r="O7" s="11" t="s">
        <v>91</v>
      </c>
      <c r="P7" s="12">
        <v>46022</v>
      </c>
      <c r="Q7" s="12">
        <v>46386</v>
      </c>
      <c r="R7" s="11">
        <v>0</v>
      </c>
      <c r="S7" s="11">
        <v>0</v>
      </c>
      <c r="T7" s="11">
        <v>0</v>
      </c>
      <c r="U7" s="11">
        <v>35413</v>
      </c>
      <c r="V7" s="11">
        <v>35413</v>
      </c>
      <c r="W7" s="11">
        <v>37197</v>
      </c>
      <c r="X7" s="14">
        <v>0.48</v>
      </c>
      <c r="Y7" s="13">
        <f t="shared" si="0"/>
        <v>16998.239999999998</v>
      </c>
      <c r="Z7" s="15">
        <v>0.02</v>
      </c>
      <c r="AA7" s="16">
        <f t="shared" si="1"/>
        <v>339.96479999999997</v>
      </c>
      <c r="AB7" s="17">
        <f t="shared" si="2"/>
        <v>16658.275199999996</v>
      </c>
      <c r="AC7" s="11"/>
      <c r="AW7" s="9" t="s">
        <v>73</v>
      </c>
      <c r="AX7" s="24">
        <v>46022</v>
      </c>
      <c r="AY7" s="9" t="s">
        <v>74</v>
      </c>
    </row>
    <row r="8" spans="1:51" s="9" customFormat="1" x14ac:dyDescent="0.3">
      <c r="W8" s="19"/>
      <c r="X8" s="20"/>
      <c r="Y8" s="25">
        <f>SUM(Y4:Y7)</f>
        <v>43201.259999999995</v>
      </c>
      <c r="AA8" s="21" t="s">
        <v>64</v>
      </c>
      <c r="AB8" s="26">
        <f>SUM(AB4:AB7)</f>
        <v>42337.234799999991</v>
      </c>
    </row>
    <row r="9" spans="1:51" s="9" customFormat="1" x14ac:dyDescent="0.3">
      <c r="W9" s="19"/>
      <c r="X9" s="20"/>
    </row>
    <row r="10" spans="1:51" s="9" customFormat="1" x14ac:dyDescent="0.3">
      <c r="B10" s="27" t="s">
        <v>92</v>
      </c>
      <c r="C10" s="27"/>
      <c r="W10" s="19"/>
      <c r="X10" s="20"/>
    </row>
    <row r="11" spans="1:51" s="9" customFormat="1" ht="15.6" x14ac:dyDescent="0.3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  <c r="H11" s="2" t="s">
        <v>7</v>
      </c>
      <c r="I11" s="2" t="s">
        <v>8</v>
      </c>
      <c r="J11" s="2" t="s">
        <v>9</v>
      </c>
      <c r="K11" s="2" t="s">
        <v>10</v>
      </c>
      <c r="L11" s="2" t="s">
        <v>11</v>
      </c>
      <c r="M11" s="2" t="s">
        <v>12</v>
      </c>
      <c r="N11" s="3" t="s">
        <v>13</v>
      </c>
      <c r="O11" s="2" t="s">
        <v>14</v>
      </c>
      <c r="P11" s="2" t="s">
        <v>15</v>
      </c>
      <c r="Q11" s="2" t="s">
        <v>16</v>
      </c>
      <c r="R11" s="2" t="s">
        <v>17</v>
      </c>
      <c r="S11" s="2" t="s">
        <v>18</v>
      </c>
      <c r="T11" s="2" t="s">
        <v>19</v>
      </c>
      <c r="U11" s="2" t="s">
        <v>20</v>
      </c>
      <c r="V11" s="2" t="s">
        <v>21</v>
      </c>
      <c r="W11" s="2" t="s">
        <v>22</v>
      </c>
      <c r="X11" s="4" t="s">
        <v>23</v>
      </c>
      <c r="Y11" s="5" t="s">
        <v>24</v>
      </c>
      <c r="Z11" s="6" t="s">
        <v>25</v>
      </c>
      <c r="AA11" s="7" t="s">
        <v>26</v>
      </c>
      <c r="AB11" s="23" t="s">
        <v>27</v>
      </c>
      <c r="AC11" s="8" t="s">
        <v>28</v>
      </c>
    </row>
    <row r="12" spans="1:51" s="9" customFormat="1" ht="15.6" x14ac:dyDescent="0.3">
      <c r="A12" s="10">
        <v>46018</v>
      </c>
      <c r="B12" s="11" t="s">
        <v>29</v>
      </c>
      <c r="C12" s="11" t="s">
        <v>93</v>
      </c>
      <c r="D12" s="11" t="s">
        <v>42</v>
      </c>
      <c r="E12" s="11" t="s">
        <v>31</v>
      </c>
      <c r="F12" s="11" t="s">
        <v>32</v>
      </c>
      <c r="G12" s="11" t="s">
        <v>94</v>
      </c>
      <c r="H12" s="11" t="s">
        <v>95</v>
      </c>
      <c r="I12" s="11" t="s">
        <v>96</v>
      </c>
      <c r="J12" s="11" t="s">
        <v>62</v>
      </c>
      <c r="K12" s="11" t="s">
        <v>35</v>
      </c>
      <c r="L12" s="11" t="s">
        <v>97</v>
      </c>
      <c r="M12" s="11" t="s">
        <v>60</v>
      </c>
      <c r="N12" s="11" t="s">
        <v>37</v>
      </c>
      <c r="O12" s="11" t="s">
        <v>98</v>
      </c>
      <c r="P12" s="12">
        <v>46019</v>
      </c>
      <c r="Q12" s="12">
        <v>46383</v>
      </c>
      <c r="R12" s="11">
        <v>0</v>
      </c>
      <c r="S12" s="11">
        <v>360000</v>
      </c>
      <c r="T12" s="11">
        <v>1500</v>
      </c>
      <c r="U12" s="11">
        <v>16099</v>
      </c>
      <c r="V12" s="11">
        <v>17599</v>
      </c>
      <c r="W12" s="11">
        <v>18681</v>
      </c>
      <c r="X12" s="18">
        <v>0.43</v>
      </c>
      <c r="Y12" s="13">
        <f t="shared" ref="Y12:Y13" si="3">V12*X12</f>
        <v>7567.57</v>
      </c>
      <c r="Z12" s="15">
        <v>0.02</v>
      </c>
      <c r="AA12" s="16">
        <f t="shared" ref="AA12:AA13" si="4">Z12*Y12</f>
        <v>151.35139999999998</v>
      </c>
      <c r="AB12" s="17">
        <f t="shared" ref="AB12:AB13" si="5">Y12-AA12</f>
        <v>7416.2186000000002</v>
      </c>
      <c r="AC12" s="11"/>
    </row>
    <row r="13" spans="1:51" s="9" customFormat="1" ht="15.6" x14ac:dyDescent="0.3">
      <c r="A13" s="10">
        <v>46018</v>
      </c>
      <c r="B13" s="11" t="s">
        <v>29</v>
      </c>
      <c r="C13" s="11" t="s">
        <v>99</v>
      </c>
      <c r="D13" s="11" t="s">
        <v>42</v>
      </c>
      <c r="E13" s="11" t="s">
        <v>31</v>
      </c>
      <c r="F13" s="11" t="s">
        <v>32</v>
      </c>
      <c r="G13" s="11" t="s">
        <v>100</v>
      </c>
      <c r="H13" s="11" t="s">
        <v>54</v>
      </c>
      <c r="I13" s="11" t="s">
        <v>101</v>
      </c>
      <c r="J13" s="11" t="s">
        <v>62</v>
      </c>
      <c r="K13" s="11" t="s">
        <v>35</v>
      </c>
      <c r="L13" s="11" t="s">
        <v>102</v>
      </c>
      <c r="M13" s="11" t="s">
        <v>45</v>
      </c>
      <c r="N13" s="11" t="s">
        <v>37</v>
      </c>
      <c r="O13" s="11" t="s">
        <v>103</v>
      </c>
      <c r="P13" s="12">
        <v>46019</v>
      </c>
      <c r="Q13" s="12">
        <v>46383</v>
      </c>
      <c r="R13" s="11">
        <v>0</v>
      </c>
      <c r="S13" s="11">
        <v>323212</v>
      </c>
      <c r="T13" s="11">
        <v>1347</v>
      </c>
      <c r="U13" s="11">
        <v>16474</v>
      </c>
      <c r="V13" s="11">
        <v>17821</v>
      </c>
      <c r="W13" s="11">
        <v>18942</v>
      </c>
      <c r="X13" s="18">
        <v>0.66</v>
      </c>
      <c r="Y13" s="13">
        <f t="shared" si="3"/>
        <v>11761.86</v>
      </c>
      <c r="Z13" s="15">
        <v>0.02</v>
      </c>
      <c r="AA13" s="16">
        <f t="shared" si="4"/>
        <v>235.23720000000003</v>
      </c>
      <c r="AB13" s="17">
        <f t="shared" si="5"/>
        <v>11526.622800000001</v>
      </c>
      <c r="AC13" s="11"/>
      <c r="AD13" s="28" t="s">
        <v>104</v>
      </c>
    </row>
    <row r="14" spans="1:51" s="9" customFormat="1" x14ac:dyDescent="0.3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4"/>
      <c r="X14" s="18"/>
      <c r="Y14" s="13">
        <f>SUM(Y12:Y13)</f>
        <v>19329.43</v>
      </c>
      <c r="Z14" s="11"/>
      <c r="AA14" s="21" t="s">
        <v>64</v>
      </c>
      <c r="AB14" s="26">
        <f>SUM(AB12:AB13)</f>
        <v>18942.841400000001</v>
      </c>
      <c r="AC14" s="11"/>
      <c r="AD14" s="28" t="s">
        <v>105</v>
      </c>
    </row>
    <row r="15" spans="1:51" s="9" customFormat="1" x14ac:dyDescent="0.3">
      <c r="W15" s="19"/>
      <c r="X15" s="20"/>
    </row>
    <row r="16" spans="1:51" s="9" customFormat="1" x14ac:dyDescent="0.3">
      <c r="W16" s="19"/>
      <c r="X16" s="20"/>
      <c r="AA16" s="22" t="s">
        <v>64</v>
      </c>
      <c r="AB16" s="26">
        <f>AB14+AB8</f>
        <v>61280.076199999996</v>
      </c>
      <c r="AC16" s="22" t="s">
        <v>106</v>
      </c>
    </row>
    <row r="17" spans="1:29" s="9" customFormat="1" x14ac:dyDescent="0.3">
      <c r="W17" s="19"/>
      <c r="X17" s="20"/>
    </row>
    <row r="18" spans="1:29" s="9" customFormat="1" x14ac:dyDescent="0.3">
      <c r="W18" s="19"/>
      <c r="X18" s="20"/>
    </row>
    <row r="19" spans="1:29" s="9" customFormat="1" ht="15.6" x14ac:dyDescent="0.3">
      <c r="A19" s="29" t="s">
        <v>0</v>
      </c>
      <c r="B19" s="30" t="s">
        <v>1</v>
      </c>
      <c r="C19" s="30" t="s">
        <v>2</v>
      </c>
      <c r="D19" s="30" t="s">
        <v>3</v>
      </c>
      <c r="E19" s="30" t="s">
        <v>4</v>
      </c>
      <c r="F19" s="30" t="s">
        <v>5</v>
      </c>
      <c r="G19" s="30" t="s">
        <v>6</v>
      </c>
      <c r="H19" s="30" t="s">
        <v>7</v>
      </c>
      <c r="I19" s="30" t="s">
        <v>8</v>
      </c>
      <c r="J19" s="30" t="s">
        <v>9</v>
      </c>
      <c r="K19" s="30" t="s">
        <v>10</v>
      </c>
      <c r="L19" s="30" t="s">
        <v>11</v>
      </c>
      <c r="M19" s="30" t="s">
        <v>12</v>
      </c>
      <c r="N19" s="31" t="s">
        <v>13</v>
      </c>
      <c r="O19" s="30" t="s">
        <v>14</v>
      </c>
      <c r="P19" s="30" t="s">
        <v>15</v>
      </c>
      <c r="Q19" s="30" t="s">
        <v>16</v>
      </c>
      <c r="R19" s="30" t="s">
        <v>17</v>
      </c>
      <c r="S19" s="30" t="s">
        <v>18</v>
      </c>
      <c r="T19" s="30" t="s">
        <v>19</v>
      </c>
      <c r="U19" s="30" t="s">
        <v>20</v>
      </c>
      <c r="V19" s="30" t="s">
        <v>21</v>
      </c>
      <c r="W19" s="30" t="s">
        <v>22</v>
      </c>
      <c r="X19" s="32" t="s">
        <v>23</v>
      </c>
      <c r="Y19" s="33" t="s">
        <v>24</v>
      </c>
      <c r="Z19" s="34" t="s">
        <v>25</v>
      </c>
      <c r="AA19" s="35" t="s">
        <v>26</v>
      </c>
      <c r="AB19" s="36" t="s">
        <v>27</v>
      </c>
      <c r="AC19" s="8" t="s">
        <v>28</v>
      </c>
    </row>
    <row r="20" spans="1:29" s="9" customFormat="1" ht="15.6" x14ac:dyDescent="0.3">
      <c r="A20" s="10">
        <v>46022</v>
      </c>
      <c r="B20" s="11" t="s">
        <v>29</v>
      </c>
      <c r="C20" s="11" t="s">
        <v>107</v>
      </c>
      <c r="D20" s="11" t="s">
        <v>30</v>
      </c>
      <c r="E20" s="11" t="s">
        <v>31</v>
      </c>
      <c r="F20" s="11" t="s">
        <v>32</v>
      </c>
      <c r="G20" s="11" t="s">
        <v>108</v>
      </c>
      <c r="H20" s="11" t="s">
        <v>33</v>
      </c>
      <c r="I20" s="11" t="s">
        <v>109</v>
      </c>
      <c r="J20" s="11" t="s">
        <v>110</v>
      </c>
      <c r="K20" s="11" t="s">
        <v>35</v>
      </c>
      <c r="L20" s="11" t="s">
        <v>111</v>
      </c>
      <c r="M20" s="11"/>
      <c r="N20" s="11" t="s">
        <v>37</v>
      </c>
      <c r="O20" s="11" t="s">
        <v>112</v>
      </c>
      <c r="P20" s="12">
        <v>46026</v>
      </c>
      <c r="Q20" s="12">
        <v>46390</v>
      </c>
      <c r="R20" s="11">
        <v>50</v>
      </c>
      <c r="S20" s="11">
        <v>867547</v>
      </c>
      <c r="T20" s="11">
        <v>969</v>
      </c>
      <c r="U20" s="11">
        <v>35728</v>
      </c>
      <c r="V20" s="11">
        <v>36697</v>
      </c>
      <c r="W20" s="11">
        <v>38712</v>
      </c>
      <c r="X20" s="18">
        <v>0.4</v>
      </c>
      <c r="Y20" s="13">
        <f t="shared" ref="Y20:Y29" si="6">V20*X20</f>
        <v>14678.800000000001</v>
      </c>
      <c r="Z20" s="15">
        <v>0.02</v>
      </c>
      <c r="AA20" s="16">
        <f t="shared" ref="AA20:AA29" si="7">Z20*Y20</f>
        <v>293.57600000000002</v>
      </c>
      <c r="AB20" s="16">
        <f t="shared" ref="AB20:AB29" si="8">Y20-AA20</f>
        <v>14385.224000000002</v>
      </c>
      <c r="AC20" s="37"/>
    </row>
    <row r="21" spans="1:29" s="9" customFormat="1" ht="15.6" x14ac:dyDescent="0.3">
      <c r="A21" s="10">
        <v>46022</v>
      </c>
      <c r="B21" s="11" t="s">
        <v>29</v>
      </c>
      <c r="C21" s="11" t="s">
        <v>113</v>
      </c>
      <c r="D21" s="11" t="s">
        <v>30</v>
      </c>
      <c r="E21" s="11" t="s">
        <v>38</v>
      </c>
      <c r="F21" s="11" t="s">
        <v>39</v>
      </c>
      <c r="G21" s="11" t="s">
        <v>114</v>
      </c>
      <c r="H21" s="11" t="s">
        <v>115</v>
      </c>
      <c r="I21" s="11" t="s">
        <v>116</v>
      </c>
      <c r="J21" s="11" t="s">
        <v>79</v>
      </c>
      <c r="K21" s="11" t="s">
        <v>117</v>
      </c>
      <c r="L21" s="11" t="s">
        <v>35</v>
      </c>
      <c r="M21" s="11" t="s">
        <v>81</v>
      </c>
      <c r="N21" s="11" t="s">
        <v>82</v>
      </c>
      <c r="O21" s="11" t="s">
        <v>118</v>
      </c>
      <c r="P21" s="12">
        <v>46024</v>
      </c>
      <c r="Q21" s="12">
        <v>46388</v>
      </c>
      <c r="R21" s="11">
        <v>0</v>
      </c>
      <c r="S21" s="11">
        <v>0</v>
      </c>
      <c r="T21" s="11">
        <v>0</v>
      </c>
      <c r="U21" s="11">
        <v>2144</v>
      </c>
      <c r="V21" s="11">
        <v>2144</v>
      </c>
      <c r="W21" s="11">
        <v>2530</v>
      </c>
      <c r="X21" s="18">
        <v>0.3</v>
      </c>
      <c r="Y21" s="13">
        <f t="shared" si="6"/>
        <v>643.19999999999993</v>
      </c>
      <c r="Z21" s="15">
        <v>0.02</v>
      </c>
      <c r="AA21" s="16">
        <f t="shared" si="7"/>
        <v>12.863999999999999</v>
      </c>
      <c r="AB21" s="16">
        <f t="shared" si="8"/>
        <v>630.3359999999999</v>
      </c>
      <c r="AC21" s="37"/>
    </row>
    <row r="22" spans="1:29" s="9" customFormat="1" ht="15.6" x14ac:dyDescent="0.3">
      <c r="A22" s="10">
        <v>46022</v>
      </c>
      <c r="B22" s="11" t="s">
        <v>29</v>
      </c>
      <c r="C22" s="11" t="s">
        <v>46</v>
      </c>
      <c r="D22" s="11" t="s">
        <v>30</v>
      </c>
      <c r="E22" s="11" t="s">
        <v>31</v>
      </c>
      <c r="F22" s="11" t="s">
        <v>32</v>
      </c>
      <c r="G22" s="11" t="s">
        <v>119</v>
      </c>
      <c r="H22" s="11" t="s">
        <v>47</v>
      </c>
      <c r="I22" s="11" t="s">
        <v>120</v>
      </c>
      <c r="J22" s="11" t="s">
        <v>48</v>
      </c>
      <c r="K22" s="11" t="s">
        <v>35</v>
      </c>
      <c r="L22" s="11" t="s">
        <v>49</v>
      </c>
      <c r="M22" s="11"/>
      <c r="N22" s="11" t="s">
        <v>37</v>
      </c>
      <c r="O22" s="11" t="s">
        <v>121</v>
      </c>
      <c r="P22" s="12">
        <v>46024</v>
      </c>
      <c r="Q22" s="12">
        <v>46388</v>
      </c>
      <c r="R22" s="11">
        <v>20</v>
      </c>
      <c r="S22" s="11">
        <v>2700000</v>
      </c>
      <c r="T22" s="11">
        <v>4389</v>
      </c>
      <c r="U22" s="11">
        <v>35413</v>
      </c>
      <c r="V22" s="11">
        <v>39802</v>
      </c>
      <c r="W22" s="11">
        <v>42376</v>
      </c>
      <c r="X22" s="18">
        <v>0.35</v>
      </c>
      <c r="Y22" s="13">
        <f t="shared" si="6"/>
        <v>13930.699999999999</v>
      </c>
      <c r="Z22" s="15">
        <v>0.02</v>
      </c>
      <c r="AA22" s="16">
        <f t="shared" si="7"/>
        <v>278.61399999999998</v>
      </c>
      <c r="AB22" s="16">
        <f t="shared" si="8"/>
        <v>13652.085999999999</v>
      </c>
      <c r="AC22" s="11"/>
    </row>
    <row r="23" spans="1:29" s="9" customFormat="1" ht="15.6" x14ac:dyDescent="0.3">
      <c r="A23" s="10">
        <v>46022</v>
      </c>
      <c r="B23" s="11" t="s">
        <v>29</v>
      </c>
      <c r="C23" s="11" t="s">
        <v>122</v>
      </c>
      <c r="D23" s="11" t="s">
        <v>30</v>
      </c>
      <c r="E23" s="11" t="s">
        <v>31</v>
      </c>
      <c r="F23" s="11" t="s">
        <v>123</v>
      </c>
      <c r="G23" s="11" t="s">
        <v>124</v>
      </c>
      <c r="H23" s="11" t="s">
        <v>59</v>
      </c>
      <c r="I23" s="11" t="s">
        <v>125</v>
      </c>
      <c r="J23" s="11" t="s">
        <v>126</v>
      </c>
      <c r="K23" s="11" t="s">
        <v>35</v>
      </c>
      <c r="L23" s="11" t="s">
        <v>35</v>
      </c>
      <c r="M23" s="11"/>
      <c r="N23" s="11" t="s">
        <v>37</v>
      </c>
      <c r="O23" s="11" t="s">
        <v>127</v>
      </c>
      <c r="P23" s="12">
        <v>46020</v>
      </c>
      <c r="Q23" s="12">
        <v>46384</v>
      </c>
      <c r="R23" s="11">
        <v>0</v>
      </c>
      <c r="S23" s="11">
        <v>800000</v>
      </c>
      <c r="T23" s="11">
        <v>1642</v>
      </c>
      <c r="U23" s="11">
        <v>7632</v>
      </c>
      <c r="V23" s="11">
        <v>9274</v>
      </c>
      <c r="W23" s="11">
        <v>10943</v>
      </c>
      <c r="X23" s="18">
        <v>0.53</v>
      </c>
      <c r="Y23" s="13">
        <f t="shared" si="6"/>
        <v>4915.22</v>
      </c>
      <c r="Z23" s="15">
        <v>0.02</v>
      </c>
      <c r="AA23" s="16">
        <f t="shared" si="7"/>
        <v>98.304400000000001</v>
      </c>
      <c r="AB23" s="16">
        <f t="shared" si="8"/>
        <v>4816.9156000000003</v>
      </c>
      <c r="AC23" s="11"/>
    </row>
    <row r="24" spans="1:29" s="9" customFormat="1" ht="15.6" x14ac:dyDescent="0.3">
      <c r="A24" s="10">
        <v>46022</v>
      </c>
      <c r="B24" s="11" t="s">
        <v>29</v>
      </c>
      <c r="C24" s="11" t="s">
        <v>128</v>
      </c>
      <c r="D24" s="11" t="s">
        <v>58</v>
      </c>
      <c r="E24" s="11" t="s">
        <v>38</v>
      </c>
      <c r="F24" s="11" t="s">
        <v>32</v>
      </c>
      <c r="G24" s="11" t="s">
        <v>129</v>
      </c>
      <c r="H24" s="11" t="s">
        <v>59</v>
      </c>
      <c r="I24" s="11" t="s">
        <v>130</v>
      </c>
      <c r="J24" s="11" t="s">
        <v>79</v>
      </c>
      <c r="K24" s="11" t="s">
        <v>131</v>
      </c>
      <c r="L24" s="11" t="s">
        <v>131</v>
      </c>
      <c r="M24" s="11" t="s">
        <v>132</v>
      </c>
      <c r="N24" s="11" t="s">
        <v>37</v>
      </c>
      <c r="O24" s="11" t="s">
        <v>133</v>
      </c>
      <c r="P24" s="12">
        <v>46023</v>
      </c>
      <c r="Q24" s="12">
        <v>46387</v>
      </c>
      <c r="R24" s="11">
        <v>0</v>
      </c>
      <c r="S24" s="11">
        <v>0</v>
      </c>
      <c r="T24" s="11">
        <v>0</v>
      </c>
      <c r="U24" s="11">
        <v>16474</v>
      </c>
      <c r="V24" s="11">
        <v>16474</v>
      </c>
      <c r="W24" s="11">
        <v>17353</v>
      </c>
      <c r="X24" s="18">
        <v>0.6</v>
      </c>
      <c r="Y24" s="13">
        <f t="shared" si="6"/>
        <v>9884.4</v>
      </c>
      <c r="Z24" s="15">
        <v>0.02</v>
      </c>
      <c r="AA24" s="16">
        <f t="shared" si="7"/>
        <v>197.68799999999999</v>
      </c>
      <c r="AB24" s="16">
        <f t="shared" si="8"/>
        <v>9686.7119999999995</v>
      </c>
      <c r="AC24" s="11"/>
    </row>
    <row r="25" spans="1:29" s="9" customFormat="1" ht="15.6" x14ac:dyDescent="0.3">
      <c r="A25" s="10">
        <v>46022</v>
      </c>
      <c r="B25" s="11" t="s">
        <v>50</v>
      </c>
      <c r="C25" s="11" t="s">
        <v>134</v>
      </c>
      <c r="D25" s="11" t="s">
        <v>51</v>
      </c>
      <c r="E25" s="11" t="s">
        <v>31</v>
      </c>
      <c r="F25" s="11" t="s">
        <v>32</v>
      </c>
      <c r="G25" s="11" t="s">
        <v>124</v>
      </c>
      <c r="H25" s="11" t="s">
        <v>53</v>
      </c>
      <c r="I25" s="11" t="s">
        <v>135</v>
      </c>
      <c r="J25" s="11" t="s">
        <v>126</v>
      </c>
      <c r="K25" s="11" t="s">
        <v>136</v>
      </c>
      <c r="L25" s="11" t="s">
        <v>137</v>
      </c>
      <c r="M25" s="11" t="s">
        <v>52</v>
      </c>
      <c r="N25" s="11" t="s">
        <v>37</v>
      </c>
      <c r="O25" s="11" t="s">
        <v>138</v>
      </c>
      <c r="P25" s="12">
        <v>46022</v>
      </c>
      <c r="Q25" s="12">
        <v>46386</v>
      </c>
      <c r="R25" s="11">
        <v>0</v>
      </c>
      <c r="S25" s="11">
        <v>2400000</v>
      </c>
      <c r="T25" s="11">
        <v>14363</v>
      </c>
      <c r="U25" s="11">
        <v>27511</v>
      </c>
      <c r="V25" s="11">
        <v>41874</v>
      </c>
      <c r="W25" s="11">
        <v>45877</v>
      </c>
      <c r="X25" s="18">
        <v>0.38</v>
      </c>
      <c r="Y25" s="13">
        <f t="shared" si="6"/>
        <v>15912.12</v>
      </c>
      <c r="Z25" s="15">
        <v>0.02</v>
      </c>
      <c r="AA25" s="16">
        <f t="shared" si="7"/>
        <v>318.24240000000003</v>
      </c>
      <c r="AB25" s="16">
        <f t="shared" si="8"/>
        <v>15593.877600000002</v>
      </c>
      <c r="AC25" s="11"/>
    </row>
    <row r="26" spans="1:29" s="9" customFormat="1" ht="15.6" x14ac:dyDescent="0.3">
      <c r="A26" s="10">
        <v>46022</v>
      </c>
      <c r="B26" s="11" t="s">
        <v>29</v>
      </c>
      <c r="C26" s="11" t="s">
        <v>139</v>
      </c>
      <c r="D26" s="11" t="s">
        <v>30</v>
      </c>
      <c r="E26" s="11" t="s">
        <v>31</v>
      </c>
      <c r="F26" s="11" t="s">
        <v>123</v>
      </c>
      <c r="G26" s="11" t="s">
        <v>140</v>
      </c>
      <c r="H26" s="11" t="s">
        <v>141</v>
      </c>
      <c r="I26" s="11" t="s">
        <v>142</v>
      </c>
      <c r="J26" s="11" t="s">
        <v>143</v>
      </c>
      <c r="K26" s="11" t="s">
        <v>35</v>
      </c>
      <c r="L26" s="11" t="s">
        <v>35</v>
      </c>
      <c r="M26" s="11"/>
      <c r="N26" s="11" t="s">
        <v>37</v>
      </c>
      <c r="O26" s="11" t="s">
        <v>144</v>
      </c>
      <c r="P26" s="12">
        <v>46024</v>
      </c>
      <c r="Q26" s="12">
        <v>46388</v>
      </c>
      <c r="R26" s="11">
        <v>0</v>
      </c>
      <c r="S26" s="11">
        <v>500000</v>
      </c>
      <c r="T26" s="11">
        <v>1027</v>
      </c>
      <c r="U26" s="11">
        <v>7632</v>
      </c>
      <c r="V26" s="11">
        <v>8659</v>
      </c>
      <c r="W26" s="11">
        <v>10218</v>
      </c>
      <c r="X26" s="18">
        <v>0.53</v>
      </c>
      <c r="Y26" s="13">
        <f t="shared" si="6"/>
        <v>4589.2700000000004</v>
      </c>
      <c r="Z26" s="15">
        <v>0.02</v>
      </c>
      <c r="AA26" s="16">
        <f t="shared" si="7"/>
        <v>91.78540000000001</v>
      </c>
      <c r="AB26" s="16">
        <f t="shared" si="8"/>
        <v>4497.4846000000007</v>
      </c>
      <c r="AC26" s="11"/>
    </row>
    <row r="27" spans="1:29" s="9" customFormat="1" ht="15.6" x14ac:dyDescent="0.3">
      <c r="A27" s="10">
        <v>46022</v>
      </c>
      <c r="B27" s="11" t="s">
        <v>29</v>
      </c>
      <c r="C27" s="11" t="s">
        <v>145</v>
      </c>
      <c r="D27" s="11" t="s">
        <v>30</v>
      </c>
      <c r="E27" s="11" t="s">
        <v>38</v>
      </c>
      <c r="F27" s="11" t="s">
        <v>32</v>
      </c>
      <c r="G27" s="11" t="s">
        <v>146</v>
      </c>
      <c r="H27" s="11" t="s">
        <v>33</v>
      </c>
      <c r="I27" s="11" t="s">
        <v>147</v>
      </c>
      <c r="J27" s="11" t="s">
        <v>148</v>
      </c>
      <c r="K27" s="11" t="s">
        <v>35</v>
      </c>
      <c r="L27" s="11" t="s">
        <v>137</v>
      </c>
      <c r="M27" s="11" t="s">
        <v>45</v>
      </c>
      <c r="N27" s="11" t="s">
        <v>37</v>
      </c>
      <c r="O27" s="11" t="s">
        <v>149</v>
      </c>
      <c r="P27" s="12">
        <v>46023</v>
      </c>
      <c r="Q27" s="12">
        <v>46387</v>
      </c>
      <c r="R27" s="11">
        <v>0</v>
      </c>
      <c r="S27" s="11">
        <v>0</v>
      </c>
      <c r="T27" s="11">
        <v>0</v>
      </c>
      <c r="U27" s="11">
        <v>27601</v>
      </c>
      <c r="V27" s="11">
        <v>27601</v>
      </c>
      <c r="W27" s="11">
        <v>29035</v>
      </c>
      <c r="X27" s="18">
        <v>0.43</v>
      </c>
      <c r="Y27" s="13">
        <f t="shared" si="6"/>
        <v>11868.43</v>
      </c>
      <c r="Z27" s="15">
        <v>0.02</v>
      </c>
      <c r="AA27" s="16">
        <f t="shared" si="7"/>
        <v>237.36860000000001</v>
      </c>
      <c r="AB27" s="16">
        <f t="shared" si="8"/>
        <v>11631.061400000001</v>
      </c>
      <c r="AC27" s="11"/>
    </row>
    <row r="28" spans="1:29" s="9" customFormat="1" ht="15.6" x14ac:dyDescent="0.3">
      <c r="A28" s="10">
        <v>46022</v>
      </c>
      <c r="B28" s="11" t="s">
        <v>29</v>
      </c>
      <c r="C28" s="11" t="s">
        <v>150</v>
      </c>
      <c r="D28" s="11" t="s">
        <v>42</v>
      </c>
      <c r="E28" s="11" t="s">
        <v>38</v>
      </c>
      <c r="F28" s="11" t="s">
        <v>32</v>
      </c>
      <c r="G28" s="11" t="s">
        <v>151</v>
      </c>
      <c r="H28" s="11" t="s">
        <v>54</v>
      </c>
      <c r="I28" s="11" t="s">
        <v>152</v>
      </c>
      <c r="J28" s="11" t="s">
        <v>57</v>
      </c>
      <c r="K28" s="11" t="s">
        <v>35</v>
      </c>
      <c r="L28" s="11" t="s">
        <v>153</v>
      </c>
      <c r="M28" s="11" t="s">
        <v>45</v>
      </c>
      <c r="N28" s="11" t="s">
        <v>37</v>
      </c>
      <c r="O28" s="11" t="s">
        <v>154</v>
      </c>
      <c r="P28" s="12">
        <v>46023</v>
      </c>
      <c r="Q28" s="12">
        <v>46387</v>
      </c>
      <c r="R28" s="11">
        <v>0</v>
      </c>
      <c r="S28" s="11">
        <v>0</v>
      </c>
      <c r="T28" s="11">
        <v>0</v>
      </c>
      <c r="U28" s="11">
        <v>4492</v>
      </c>
      <c r="V28" s="11">
        <v>4492</v>
      </c>
      <c r="W28" s="11">
        <v>4717</v>
      </c>
      <c r="X28" s="18">
        <v>0.66</v>
      </c>
      <c r="Y28" s="13">
        <f t="shared" si="6"/>
        <v>2964.7200000000003</v>
      </c>
      <c r="Z28" s="15">
        <v>0.02</v>
      </c>
      <c r="AA28" s="16">
        <f t="shared" si="7"/>
        <v>59.294400000000003</v>
      </c>
      <c r="AB28" s="16">
        <f t="shared" si="8"/>
        <v>2905.4256</v>
      </c>
      <c r="AC28" s="11"/>
    </row>
    <row r="29" spans="1:29" s="9" customFormat="1" ht="15.6" x14ac:dyDescent="0.3">
      <c r="A29" s="10">
        <v>46022</v>
      </c>
      <c r="B29" s="11" t="s">
        <v>29</v>
      </c>
      <c r="C29" s="11" t="s">
        <v>155</v>
      </c>
      <c r="D29" s="11" t="s">
        <v>30</v>
      </c>
      <c r="E29" s="11" t="s">
        <v>38</v>
      </c>
      <c r="F29" s="11" t="s">
        <v>39</v>
      </c>
      <c r="G29" s="11" t="s">
        <v>156</v>
      </c>
      <c r="H29" s="11" t="s">
        <v>77</v>
      </c>
      <c r="I29" s="11" t="s">
        <v>157</v>
      </c>
      <c r="J29" s="11" t="s">
        <v>79</v>
      </c>
      <c r="K29" s="11" t="s">
        <v>80</v>
      </c>
      <c r="L29" s="11" t="s">
        <v>35</v>
      </c>
      <c r="M29" s="11" t="s">
        <v>81</v>
      </c>
      <c r="N29" s="11" t="s">
        <v>82</v>
      </c>
      <c r="O29" s="11" t="s">
        <v>158</v>
      </c>
      <c r="P29" s="12">
        <v>46024</v>
      </c>
      <c r="Q29" s="12">
        <v>46388</v>
      </c>
      <c r="R29" s="11">
        <v>0</v>
      </c>
      <c r="S29" s="11">
        <v>0</v>
      </c>
      <c r="T29" s="11">
        <v>0</v>
      </c>
      <c r="U29" s="11">
        <v>3416</v>
      </c>
      <c r="V29" s="11">
        <v>3416</v>
      </c>
      <c r="W29" s="11">
        <v>4031</v>
      </c>
      <c r="X29" s="18">
        <v>0.48</v>
      </c>
      <c r="Y29" s="13">
        <f t="shared" si="6"/>
        <v>1639.6799999999998</v>
      </c>
      <c r="Z29" s="15">
        <v>0.02</v>
      </c>
      <c r="AA29" s="16">
        <f t="shared" si="7"/>
        <v>32.793599999999998</v>
      </c>
      <c r="AB29" s="16">
        <f t="shared" si="8"/>
        <v>1606.8863999999999</v>
      </c>
      <c r="AC29" s="11"/>
    </row>
    <row r="30" spans="1:29" s="9" customFormat="1" x14ac:dyDescent="0.3">
      <c r="X30" s="38"/>
      <c r="Y30" s="25">
        <f>SUM(Y20:Y29)</f>
        <v>81026.540000000008</v>
      </c>
      <c r="AA30" s="22" t="s">
        <v>64</v>
      </c>
      <c r="AB30" s="26">
        <f>SUM(AB20:AB29)</f>
        <v>79406.009200000015</v>
      </c>
      <c r="AC30" s="22" t="s">
        <v>106</v>
      </c>
    </row>
    <row r="31" spans="1:29" s="9" customFormat="1" x14ac:dyDescent="0.3">
      <c r="X31" s="38"/>
    </row>
    <row r="32" spans="1:29" s="9" customFormat="1" x14ac:dyDescent="0.3">
      <c r="X32" s="38"/>
      <c r="Z32" s="28" t="s">
        <v>159</v>
      </c>
      <c r="AA32" s="39" t="s">
        <v>160</v>
      </c>
      <c r="AB32" s="39"/>
    </row>
    <row r="33" spans="1:29" s="9" customFormat="1" x14ac:dyDescent="0.3">
      <c r="X33" s="38"/>
    </row>
    <row r="34" spans="1:29" s="9" customFormat="1" x14ac:dyDescent="0.3">
      <c r="X34" s="38"/>
      <c r="Z34" s="27" t="s">
        <v>161</v>
      </c>
      <c r="AA34" s="27"/>
      <c r="AB34" s="22">
        <v>143065</v>
      </c>
    </row>
    <row r="35" spans="1:29" s="9" customFormat="1" x14ac:dyDescent="0.3">
      <c r="X35" s="38"/>
      <c r="Z35" s="40"/>
      <c r="AA35" s="40"/>
      <c r="AB35" s="40"/>
    </row>
    <row r="36" spans="1:29" s="9" customFormat="1" ht="15.6" x14ac:dyDescent="0.3">
      <c r="A36" s="29" t="s">
        <v>0</v>
      </c>
      <c r="B36" s="30" t="s">
        <v>1</v>
      </c>
      <c r="C36" s="30" t="s">
        <v>2</v>
      </c>
      <c r="D36" s="30" t="s">
        <v>3</v>
      </c>
      <c r="E36" s="30" t="s">
        <v>4</v>
      </c>
      <c r="F36" s="30" t="s">
        <v>5</v>
      </c>
      <c r="G36" s="30" t="s">
        <v>6</v>
      </c>
      <c r="H36" s="30" t="s">
        <v>7</v>
      </c>
      <c r="I36" s="30" t="s">
        <v>8</v>
      </c>
      <c r="J36" s="30" t="s">
        <v>9</v>
      </c>
      <c r="K36" s="30" t="s">
        <v>10</v>
      </c>
      <c r="L36" s="30" t="s">
        <v>11</v>
      </c>
      <c r="M36" s="30" t="s">
        <v>12</v>
      </c>
      <c r="N36" s="31" t="s">
        <v>13</v>
      </c>
      <c r="O36" s="30" t="s">
        <v>14</v>
      </c>
      <c r="P36" s="30" t="s">
        <v>15</v>
      </c>
      <c r="Q36" s="30" t="s">
        <v>16</v>
      </c>
      <c r="R36" s="30" t="s">
        <v>17</v>
      </c>
      <c r="S36" s="30" t="s">
        <v>18</v>
      </c>
      <c r="T36" s="30" t="s">
        <v>19</v>
      </c>
      <c r="U36" s="30" t="s">
        <v>20</v>
      </c>
      <c r="V36" s="30" t="s">
        <v>21</v>
      </c>
      <c r="W36" s="30" t="s">
        <v>22</v>
      </c>
      <c r="X36" s="32" t="s">
        <v>23</v>
      </c>
      <c r="Y36" s="33" t="s">
        <v>24</v>
      </c>
      <c r="Z36" s="34" t="s">
        <v>25</v>
      </c>
      <c r="AA36" s="35" t="s">
        <v>26</v>
      </c>
      <c r="AB36" s="36" t="s">
        <v>27</v>
      </c>
      <c r="AC36" s="8" t="s">
        <v>28</v>
      </c>
    </row>
    <row r="37" spans="1:29" s="49" customFormat="1" ht="16.2" thickBot="1" x14ac:dyDescent="0.35">
      <c r="A37" s="41">
        <v>46019</v>
      </c>
      <c r="B37" s="42" t="s">
        <v>50</v>
      </c>
      <c r="C37" s="42" t="s">
        <v>162</v>
      </c>
      <c r="D37" s="42" t="s">
        <v>51</v>
      </c>
      <c r="E37" s="42" t="s">
        <v>31</v>
      </c>
      <c r="F37" s="42" t="s">
        <v>32</v>
      </c>
      <c r="G37" s="42" t="s">
        <v>124</v>
      </c>
      <c r="H37" s="42" t="s">
        <v>61</v>
      </c>
      <c r="I37" s="42" t="s">
        <v>163</v>
      </c>
      <c r="J37" s="42" t="s">
        <v>126</v>
      </c>
      <c r="K37" s="42" t="s">
        <v>164</v>
      </c>
      <c r="L37" s="42" t="s">
        <v>165</v>
      </c>
      <c r="M37" s="42" t="s">
        <v>52</v>
      </c>
      <c r="N37" s="42" t="s">
        <v>37</v>
      </c>
      <c r="O37" s="42" t="s">
        <v>166</v>
      </c>
      <c r="P37" s="43">
        <v>46019</v>
      </c>
      <c r="Q37" s="43">
        <v>46383</v>
      </c>
      <c r="R37" s="42">
        <v>0</v>
      </c>
      <c r="S37" s="42">
        <v>4999999</v>
      </c>
      <c r="T37" s="42">
        <v>31260</v>
      </c>
      <c r="U37" s="42">
        <v>44567</v>
      </c>
      <c r="V37" s="42">
        <v>75827</v>
      </c>
      <c r="W37" s="42">
        <v>83724</v>
      </c>
      <c r="X37" s="44">
        <v>0.28000000000000003</v>
      </c>
      <c r="Y37" s="45">
        <f t="shared" ref="Y37" si="9">V37*X37</f>
        <v>21231.56</v>
      </c>
      <c r="Z37" s="46">
        <v>0.02</v>
      </c>
      <c r="AA37" s="47">
        <f t="shared" ref="AA37" si="10">Z37*Y37</f>
        <v>424.63120000000004</v>
      </c>
      <c r="AB37" s="48">
        <f t="shared" ref="AB37" si="11">Y37-AA37</f>
        <v>20806.928800000002</v>
      </c>
      <c r="AC37" s="9" t="s">
        <v>167</v>
      </c>
    </row>
    <row r="38" spans="1:29" s="9" customFormat="1" x14ac:dyDescent="0.3">
      <c r="X38" s="38"/>
      <c r="AB38" s="25" t="s">
        <v>168</v>
      </c>
    </row>
    <row r="39" spans="1:29" s="9" customFormat="1" x14ac:dyDescent="0.3">
      <c r="X39" s="38"/>
      <c r="AA39" s="22" t="s">
        <v>161</v>
      </c>
      <c r="AB39" s="26">
        <f>AB34-AB37</f>
        <v>122258.07120000001</v>
      </c>
      <c r="AC39" s="22" t="s">
        <v>106</v>
      </c>
    </row>
    <row r="40" spans="1:29" s="9" customFormat="1" x14ac:dyDescent="0.3">
      <c r="W40" s="19"/>
      <c r="X40" s="20"/>
    </row>
    <row r="41" spans="1:29" s="9" customFormat="1" ht="15.6" x14ac:dyDescent="0.3">
      <c r="A41" s="1" t="s">
        <v>0</v>
      </c>
      <c r="B41" s="2" t="s">
        <v>1</v>
      </c>
      <c r="C41" s="2" t="s">
        <v>2</v>
      </c>
      <c r="D41" s="2" t="s">
        <v>3</v>
      </c>
      <c r="E41" s="2" t="s">
        <v>4</v>
      </c>
      <c r="F41" s="2" t="s">
        <v>5</v>
      </c>
      <c r="G41" s="2" t="s">
        <v>6</v>
      </c>
      <c r="H41" s="2" t="s">
        <v>7</v>
      </c>
      <c r="I41" s="2" t="s">
        <v>8</v>
      </c>
      <c r="J41" s="2" t="s">
        <v>9</v>
      </c>
      <c r="K41" s="2" t="s">
        <v>10</v>
      </c>
      <c r="L41" s="2" t="s">
        <v>11</v>
      </c>
      <c r="M41" s="2" t="s">
        <v>12</v>
      </c>
      <c r="N41" s="3" t="s">
        <v>13</v>
      </c>
      <c r="O41" s="2" t="s">
        <v>14</v>
      </c>
      <c r="P41" s="2" t="s">
        <v>15</v>
      </c>
      <c r="Q41" s="2" t="s">
        <v>16</v>
      </c>
      <c r="R41" s="2" t="s">
        <v>17</v>
      </c>
      <c r="S41" s="2" t="s">
        <v>18</v>
      </c>
      <c r="T41" s="2" t="s">
        <v>19</v>
      </c>
      <c r="U41" s="2" t="s">
        <v>20</v>
      </c>
      <c r="V41" s="2" t="s">
        <v>21</v>
      </c>
      <c r="W41" s="2" t="s">
        <v>22</v>
      </c>
      <c r="X41" s="4" t="s">
        <v>23</v>
      </c>
      <c r="Y41" s="5" t="s">
        <v>24</v>
      </c>
      <c r="Z41" s="6" t="s">
        <v>25</v>
      </c>
      <c r="AA41" s="7" t="s">
        <v>26</v>
      </c>
      <c r="AB41" s="23" t="s">
        <v>27</v>
      </c>
      <c r="AC41" s="8" t="s">
        <v>28</v>
      </c>
    </row>
    <row r="42" spans="1:29" s="9" customFormat="1" ht="15.6" x14ac:dyDescent="0.3">
      <c r="A42" s="10">
        <v>46023</v>
      </c>
      <c r="B42" s="11" t="s">
        <v>29</v>
      </c>
      <c r="C42" s="11" t="s">
        <v>169</v>
      </c>
      <c r="D42" s="11" t="s">
        <v>30</v>
      </c>
      <c r="E42" s="11" t="s">
        <v>38</v>
      </c>
      <c r="F42" s="11" t="s">
        <v>123</v>
      </c>
      <c r="G42" s="11" t="s">
        <v>170</v>
      </c>
      <c r="H42" s="11" t="s">
        <v>171</v>
      </c>
      <c r="I42" s="11" t="s">
        <v>172</v>
      </c>
      <c r="J42" s="11" t="s">
        <v>34</v>
      </c>
      <c r="K42" s="11" t="s">
        <v>173</v>
      </c>
      <c r="L42" s="11" t="s">
        <v>35</v>
      </c>
      <c r="M42" s="11" t="s">
        <v>60</v>
      </c>
      <c r="N42" s="11" t="s">
        <v>37</v>
      </c>
      <c r="O42" s="11" t="s">
        <v>174</v>
      </c>
      <c r="P42" s="12">
        <v>46025</v>
      </c>
      <c r="Q42" s="12">
        <v>46389</v>
      </c>
      <c r="R42" s="11">
        <v>0</v>
      </c>
      <c r="S42" s="11">
        <v>0</v>
      </c>
      <c r="T42" s="11">
        <v>0</v>
      </c>
      <c r="U42" s="11">
        <v>7317</v>
      </c>
      <c r="V42" s="11">
        <v>7317</v>
      </c>
      <c r="W42" s="11">
        <v>8634</v>
      </c>
      <c r="X42" s="18">
        <v>0.53</v>
      </c>
      <c r="Y42" s="13">
        <f t="shared" ref="Y42:Y51" si="12">V42*X42</f>
        <v>3878.01</v>
      </c>
      <c r="Z42" s="15">
        <v>0.02</v>
      </c>
      <c r="AA42" s="16">
        <f t="shared" ref="AA42:AA51" si="13">Z42*Y42</f>
        <v>77.560200000000009</v>
      </c>
      <c r="AB42" s="16">
        <f t="shared" ref="AB42:AB51" si="14">Y42-AA42</f>
        <v>3800.4498000000003</v>
      </c>
      <c r="AC42" s="11"/>
    </row>
    <row r="43" spans="1:29" s="9" customFormat="1" ht="15.6" x14ac:dyDescent="0.3">
      <c r="A43" s="10">
        <v>46023</v>
      </c>
      <c r="B43" s="11" t="s">
        <v>29</v>
      </c>
      <c r="C43" s="11" t="s">
        <v>175</v>
      </c>
      <c r="D43" s="11" t="s">
        <v>30</v>
      </c>
      <c r="E43" s="11" t="s">
        <v>38</v>
      </c>
      <c r="F43" s="11" t="s">
        <v>39</v>
      </c>
      <c r="G43" s="11" t="s">
        <v>176</v>
      </c>
      <c r="H43" s="11" t="s">
        <v>177</v>
      </c>
      <c r="I43" s="11" t="s">
        <v>178</v>
      </c>
      <c r="J43" s="11" t="s">
        <v>179</v>
      </c>
      <c r="K43" s="11" t="s">
        <v>180</v>
      </c>
      <c r="L43" s="11" t="s">
        <v>35</v>
      </c>
      <c r="M43" s="11" t="s">
        <v>181</v>
      </c>
      <c r="N43" s="11" t="s">
        <v>37</v>
      </c>
      <c r="O43" s="11" t="s">
        <v>182</v>
      </c>
      <c r="P43" s="12">
        <v>46025</v>
      </c>
      <c r="Q43" s="12">
        <v>46389</v>
      </c>
      <c r="R43" s="11">
        <v>0</v>
      </c>
      <c r="S43" s="11">
        <v>0</v>
      </c>
      <c r="T43" s="11">
        <v>0</v>
      </c>
      <c r="U43" s="11">
        <v>8762</v>
      </c>
      <c r="V43" s="11">
        <v>8762</v>
      </c>
      <c r="W43" s="11">
        <v>10339</v>
      </c>
      <c r="X43" s="18">
        <v>0.47</v>
      </c>
      <c r="Y43" s="13">
        <f t="shared" si="12"/>
        <v>4118.1399999999994</v>
      </c>
      <c r="Z43" s="15">
        <v>0.02</v>
      </c>
      <c r="AA43" s="16">
        <f t="shared" si="13"/>
        <v>82.362799999999993</v>
      </c>
      <c r="AB43" s="16">
        <f t="shared" si="14"/>
        <v>4035.7771999999995</v>
      </c>
      <c r="AC43" s="11"/>
    </row>
    <row r="44" spans="1:29" s="9" customFormat="1" ht="15.6" x14ac:dyDescent="0.3">
      <c r="A44" s="10">
        <v>46023</v>
      </c>
      <c r="B44" s="11" t="s">
        <v>29</v>
      </c>
      <c r="C44" s="11" t="s">
        <v>183</v>
      </c>
      <c r="D44" s="11" t="s">
        <v>30</v>
      </c>
      <c r="E44" s="11" t="s">
        <v>38</v>
      </c>
      <c r="F44" s="11" t="s">
        <v>39</v>
      </c>
      <c r="G44" s="11" t="s">
        <v>184</v>
      </c>
      <c r="H44" s="11" t="s">
        <v>59</v>
      </c>
      <c r="I44" s="11" t="s">
        <v>185</v>
      </c>
      <c r="J44" s="11" t="s">
        <v>40</v>
      </c>
      <c r="K44" s="11" t="s">
        <v>70</v>
      </c>
      <c r="L44" s="11" t="s">
        <v>35</v>
      </c>
      <c r="M44" s="11" t="s">
        <v>186</v>
      </c>
      <c r="N44" s="11" t="s">
        <v>37</v>
      </c>
      <c r="O44" s="11" t="s">
        <v>187</v>
      </c>
      <c r="P44" s="12">
        <v>46025</v>
      </c>
      <c r="Q44" s="12">
        <v>46389</v>
      </c>
      <c r="R44" s="11">
        <v>0</v>
      </c>
      <c r="S44" s="11">
        <v>0</v>
      </c>
      <c r="T44" s="11">
        <v>0</v>
      </c>
      <c r="U44" s="11">
        <v>8712</v>
      </c>
      <c r="V44" s="11">
        <v>8712</v>
      </c>
      <c r="W44" s="11">
        <v>10280</v>
      </c>
      <c r="X44" s="18">
        <v>0.42</v>
      </c>
      <c r="Y44" s="13">
        <f t="shared" si="12"/>
        <v>3659.04</v>
      </c>
      <c r="Z44" s="15">
        <v>0.02</v>
      </c>
      <c r="AA44" s="16">
        <f t="shared" si="13"/>
        <v>73.180800000000005</v>
      </c>
      <c r="AB44" s="16">
        <f t="shared" si="14"/>
        <v>3585.8591999999999</v>
      </c>
      <c r="AC44" s="11"/>
    </row>
    <row r="45" spans="1:29" s="9" customFormat="1" ht="15.6" x14ac:dyDescent="0.3">
      <c r="A45" s="10">
        <v>46023</v>
      </c>
      <c r="B45" s="11" t="s">
        <v>29</v>
      </c>
      <c r="C45" s="11" t="s">
        <v>188</v>
      </c>
      <c r="D45" s="11" t="s">
        <v>42</v>
      </c>
      <c r="E45" s="11" t="s">
        <v>38</v>
      </c>
      <c r="F45" s="11" t="s">
        <v>39</v>
      </c>
      <c r="G45" s="11" t="s">
        <v>189</v>
      </c>
      <c r="H45" s="11" t="s">
        <v>54</v>
      </c>
      <c r="I45" s="11" t="s">
        <v>55</v>
      </c>
      <c r="J45" s="11" t="s">
        <v>57</v>
      </c>
      <c r="K45" s="11" t="s">
        <v>70</v>
      </c>
      <c r="L45" s="11" t="s">
        <v>35</v>
      </c>
      <c r="M45" s="11" t="s">
        <v>41</v>
      </c>
      <c r="N45" s="11" t="s">
        <v>37</v>
      </c>
      <c r="O45" s="11" t="s">
        <v>190</v>
      </c>
      <c r="P45" s="12">
        <v>46023</v>
      </c>
      <c r="Q45" s="12">
        <v>46387</v>
      </c>
      <c r="R45" s="11">
        <v>0</v>
      </c>
      <c r="S45" s="11">
        <v>0</v>
      </c>
      <c r="T45" s="11">
        <v>0</v>
      </c>
      <c r="U45" s="11">
        <v>8622</v>
      </c>
      <c r="V45" s="11">
        <v>8622</v>
      </c>
      <c r="W45" s="11">
        <v>10174</v>
      </c>
      <c r="X45" s="18">
        <v>0.47</v>
      </c>
      <c r="Y45" s="13">
        <f t="shared" si="12"/>
        <v>4052.3399999999997</v>
      </c>
      <c r="Z45" s="15">
        <v>0.02</v>
      </c>
      <c r="AA45" s="16">
        <f t="shared" si="13"/>
        <v>81.04679999999999</v>
      </c>
      <c r="AB45" s="16">
        <f t="shared" si="14"/>
        <v>3971.2931999999996</v>
      </c>
      <c r="AC45" s="11"/>
    </row>
    <row r="46" spans="1:29" s="9" customFormat="1" ht="15.6" x14ac:dyDescent="0.3">
      <c r="A46" s="10">
        <v>46023</v>
      </c>
      <c r="B46" s="11" t="s">
        <v>29</v>
      </c>
      <c r="C46" s="11" t="s">
        <v>191</v>
      </c>
      <c r="D46" s="11" t="s">
        <v>30</v>
      </c>
      <c r="E46" s="11" t="s">
        <v>38</v>
      </c>
      <c r="F46" s="11" t="s">
        <v>39</v>
      </c>
      <c r="G46" s="11" t="s">
        <v>192</v>
      </c>
      <c r="H46" s="11" t="s">
        <v>59</v>
      </c>
      <c r="I46" s="11" t="s">
        <v>185</v>
      </c>
      <c r="J46" s="11" t="s">
        <v>40</v>
      </c>
      <c r="K46" s="11" t="s">
        <v>70</v>
      </c>
      <c r="L46" s="11" t="s">
        <v>35</v>
      </c>
      <c r="M46" s="11" t="s">
        <v>186</v>
      </c>
      <c r="N46" s="11" t="s">
        <v>37</v>
      </c>
      <c r="O46" s="11" t="s">
        <v>193</v>
      </c>
      <c r="P46" s="12">
        <v>46025</v>
      </c>
      <c r="Q46" s="12">
        <v>46389</v>
      </c>
      <c r="R46" s="11">
        <v>0</v>
      </c>
      <c r="S46" s="11">
        <v>0</v>
      </c>
      <c r="T46" s="11">
        <v>0</v>
      </c>
      <c r="U46" s="11">
        <v>8712</v>
      </c>
      <c r="V46" s="11">
        <v>8712</v>
      </c>
      <c r="W46" s="11">
        <v>10280</v>
      </c>
      <c r="X46" s="18">
        <v>0.37</v>
      </c>
      <c r="Y46" s="13">
        <f t="shared" si="12"/>
        <v>3223.44</v>
      </c>
      <c r="Z46" s="15">
        <v>0.02</v>
      </c>
      <c r="AA46" s="16">
        <f t="shared" si="13"/>
        <v>64.468800000000002</v>
      </c>
      <c r="AB46" s="16">
        <f t="shared" si="14"/>
        <v>3158.9712</v>
      </c>
      <c r="AC46" s="11"/>
    </row>
    <row r="47" spans="1:29" s="9" customFormat="1" ht="15.6" x14ac:dyDescent="0.3">
      <c r="A47" s="10">
        <v>46023</v>
      </c>
      <c r="B47" s="11" t="s">
        <v>29</v>
      </c>
      <c r="C47" s="11" t="s">
        <v>194</v>
      </c>
      <c r="D47" s="11" t="s">
        <v>30</v>
      </c>
      <c r="E47" s="11" t="s">
        <v>31</v>
      </c>
      <c r="F47" s="11" t="s">
        <v>123</v>
      </c>
      <c r="G47" s="11" t="s">
        <v>195</v>
      </c>
      <c r="H47" s="11" t="s">
        <v>95</v>
      </c>
      <c r="I47" s="11" t="s">
        <v>196</v>
      </c>
      <c r="J47" s="11" t="s">
        <v>56</v>
      </c>
      <c r="K47" s="11" t="s">
        <v>35</v>
      </c>
      <c r="L47" s="11" t="s">
        <v>35</v>
      </c>
      <c r="M47" s="11"/>
      <c r="N47" s="11" t="s">
        <v>37</v>
      </c>
      <c r="O47" s="11" t="s">
        <v>197</v>
      </c>
      <c r="P47" s="12">
        <v>46025</v>
      </c>
      <c r="Q47" s="12">
        <v>46389</v>
      </c>
      <c r="R47" s="11">
        <v>20</v>
      </c>
      <c r="S47" s="11">
        <v>600000</v>
      </c>
      <c r="T47" s="11">
        <v>985</v>
      </c>
      <c r="U47" s="11">
        <v>7632</v>
      </c>
      <c r="V47" s="11">
        <v>8617</v>
      </c>
      <c r="W47" s="11">
        <v>10168</v>
      </c>
      <c r="X47" s="18">
        <v>0.53</v>
      </c>
      <c r="Y47" s="13">
        <f t="shared" si="12"/>
        <v>4567.01</v>
      </c>
      <c r="Z47" s="15">
        <v>0.02</v>
      </c>
      <c r="AA47" s="16">
        <f t="shared" si="13"/>
        <v>91.34020000000001</v>
      </c>
      <c r="AB47" s="16">
        <f t="shared" si="14"/>
        <v>4475.6698000000006</v>
      </c>
      <c r="AC47" s="11"/>
    </row>
    <row r="48" spans="1:29" s="9" customFormat="1" ht="15.6" x14ac:dyDescent="0.3">
      <c r="A48" s="10">
        <v>46023</v>
      </c>
      <c r="B48" s="11" t="s">
        <v>29</v>
      </c>
      <c r="C48" s="11" t="s">
        <v>198</v>
      </c>
      <c r="D48" s="11" t="s">
        <v>30</v>
      </c>
      <c r="E48" s="11" t="s">
        <v>38</v>
      </c>
      <c r="F48" s="11" t="s">
        <v>39</v>
      </c>
      <c r="G48" s="11" t="s">
        <v>199</v>
      </c>
      <c r="H48" s="11" t="s">
        <v>115</v>
      </c>
      <c r="I48" s="11" t="s">
        <v>200</v>
      </c>
      <c r="J48" s="11" t="s">
        <v>79</v>
      </c>
      <c r="K48" s="11" t="s">
        <v>117</v>
      </c>
      <c r="L48" s="11" t="s">
        <v>35</v>
      </c>
      <c r="M48" s="11" t="s">
        <v>201</v>
      </c>
      <c r="N48" s="11" t="s">
        <v>202</v>
      </c>
      <c r="O48" s="11" t="s">
        <v>203</v>
      </c>
      <c r="P48" s="12">
        <v>46025</v>
      </c>
      <c r="Q48" s="12">
        <v>46389</v>
      </c>
      <c r="R48" s="11">
        <v>0</v>
      </c>
      <c r="S48" s="11">
        <v>0</v>
      </c>
      <c r="T48" s="11">
        <v>0</v>
      </c>
      <c r="U48" s="11">
        <v>2204</v>
      </c>
      <c r="V48" s="11">
        <v>2204</v>
      </c>
      <c r="W48" s="11">
        <v>2601</v>
      </c>
      <c r="X48" s="18">
        <v>0.3</v>
      </c>
      <c r="Y48" s="13">
        <f t="shared" si="12"/>
        <v>661.19999999999993</v>
      </c>
      <c r="Z48" s="15">
        <v>0.02</v>
      </c>
      <c r="AA48" s="16">
        <f t="shared" si="13"/>
        <v>13.223999999999998</v>
      </c>
      <c r="AB48" s="16">
        <f t="shared" si="14"/>
        <v>647.97599999999989</v>
      </c>
      <c r="AC48" s="11"/>
    </row>
    <row r="49" spans="1:29" s="9" customFormat="1" ht="15.6" x14ac:dyDescent="0.3">
      <c r="A49" s="10">
        <v>46023</v>
      </c>
      <c r="B49" s="11" t="s">
        <v>29</v>
      </c>
      <c r="C49" s="11" t="s">
        <v>204</v>
      </c>
      <c r="D49" s="11" t="s">
        <v>58</v>
      </c>
      <c r="E49" s="11" t="s">
        <v>31</v>
      </c>
      <c r="F49" s="11" t="s">
        <v>32</v>
      </c>
      <c r="G49" s="11" t="s">
        <v>205</v>
      </c>
      <c r="H49" s="11" t="s">
        <v>53</v>
      </c>
      <c r="I49" s="11" t="s">
        <v>206</v>
      </c>
      <c r="J49" s="11" t="s">
        <v>56</v>
      </c>
      <c r="K49" s="11" t="s">
        <v>207</v>
      </c>
      <c r="L49" s="11" t="s">
        <v>207</v>
      </c>
      <c r="M49" s="11" t="s">
        <v>60</v>
      </c>
      <c r="N49" s="11"/>
      <c r="O49" s="11" t="s">
        <v>208</v>
      </c>
      <c r="P49" s="12">
        <v>46025</v>
      </c>
      <c r="Q49" s="12">
        <v>46389</v>
      </c>
      <c r="R49" s="11">
        <v>45</v>
      </c>
      <c r="S49" s="11">
        <v>535920</v>
      </c>
      <c r="T49" s="11">
        <v>4872</v>
      </c>
      <c r="U49" s="11">
        <v>16149</v>
      </c>
      <c r="V49" s="11">
        <v>21021</v>
      </c>
      <c r="W49" s="11">
        <v>22718</v>
      </c>
      <c r="X49" s="18">
        <v>0.6</v>
      </c>
      <c r="Y49" s="13">
        <f t="shared" si="12"/>
        <v>12612.6</v>
      </c>
      <c r="Z49" s="15">
        <v>0.02</v>
      </c>
      <c r="AA49" s="16">
        <f t="shared" si="13"/>
        <v>252.25200000000001</v>
      </c>
      <c r="AB49" s="16">
        <f t="shared" si="14"/>
        <v>12360.348</v>
      </c>
      <c r="AC49" s="11"/>
    </row>
    <row r="50" spans="1:29" s="9" customFormat="1" ht="15.6" x14ac:dyDescent="0.3">
      <c r="A50" s="10">
        <v>46023</v>
      </c>
      <c r="B50" s="11" t="s">
        <v>50</v>
      </c>
      <c r="C50" s="11" t="s">
        <v>209</v>
      </c>
      <c r="D50" s="11" t="s">
        <v>51</v>
      </c>
      <c r="E50" s="11" t="s">
        <v>38</v>
      </c>
      <c r="F50" s="11" t="s">
        <v>32</v>
      </c>
      <c r="G50" s="11" t="s">
        <v>210</v>
      </c>
      <c r="H50" s="11" t="s">
        <v>43</v>
      </c>
      <c r="I50" s="11" t="s">
        <v>211</v>
      </c>
      <c r="J50" s="11" t="s">
        <v>212</v>
      </c>
      <c r="K50" s="11" t="s">
        <v>63</v>
      </c>
      <c r="L50" s="11" t="s">
        <v>213</v>
      </c>
      <c r="M50" s="11" t="s">
        <v>52</v>
      </c>
      <c r="N50" s="11" t="s">
        <v>37</v>
      </c>
      <c r="O50" s="11" t="s">
        <v>214</v>
      </c>
      <c r="P50" s="12">
        <v>46023</v>
      </c>
      <c r="Q50" s="12">
        <v>46387</v>
      </c>
      <c r="R50" s="11">
        <v>0</v>
      </c>
      <c r="S50" s="11">
        <v>0</v>
      </c>
      <c r="T50" s="11">
        <v>0</v>
      </c>
      <c r="U50" s="11">
        <v>16374</v>
      </c>
      <c r="V50" s="11">
        <v>16374</v>
      </c>
      <c r="W50" s="11">
        <v>17235</v>
      </c>
      <c r="X50" s="18">
        <v>0.38</v>
      </c>
      <c r="Y50" s="13">
        <f t="shared" si="12"/>
        <v>6222.12</v>
      </c>
      <c r="Z50" s="15">
        <v>0.02</v>
      </c>
      <c r="AA50" s="16">
        <f t="shared" si="13"/>
        <v>124.44240000000001</v>
      </c>
      <c r="AB50" s="16">
        <f t="shared" si="14"/>
        <v>6097.6776</v>
      </c>
      <c r="AC50" s="11"/>
    </row>
    <row r="51" spans="1:29" s="9" customFormat="1" ht="15.6" x14ac:dyDescent="0.3">
      <c r="A51" s="10">
        <v>46023</v>
      </c>
      <c r="B51" s="11" t="s">
        <v>29</v>
      </c>
      <c r="C51" s="11" t="s">
        <v>215</v>
      </c>
      <c r="D51" s="11" t="s">
        <v>58</v>
      </c>
      <c r="E51" s="11" t="s">
        <v>31</v>
      </c>
      <c r="F51" s="11" t="s">
        <v>32</v>
      </c>
      <c r="G51" s="11" t="s">
        <v>124</v>
      </c>
      <c r="H51" s="11" t="s">
        <v>59</v>
      </c>
      <c r="I51" s="11" t="s">
        <v>55</v>
      </c>
      <c r="J51" s="11" t="s">
        <v>216</v>
      </c>
      <c r="K51" s="11" t="s">
        <v>217</v>
      </c>
      <c r="L51" s="11" t="s">
        <v>217</v>
      </c>
      <c r="M51" s="11" t="s">
        <v>60</v>
      </c>
      <c r="N51" s="11"/>
      <c r="O51" s="11">
        <v>2.3152080538269E+18</v>
      </c>
      <c r="P51" s="12">
        <v>46023</v>
      </c>
      <c r="Q51" s="12">
        <v>46387</v>
      </c>
      <c r="R51" s="11">
        <v>0</v>
      </c>
      <c r="S51" s="11">
        <v>820000</v>
      </c>
      <c r="T51" s="11">
        <v>5727</v>
      </c>
      <c r="U51" s="11">
        <v>16474</v>
      </c>
      <c r="V51" s="11">
        <v>22201</v>
      </c>
      <c r="W51" s="11">
        <v>24111</v>
      </c>
      <c r="X51" s="18">
        <v>0.6</v>
      </c>
      <c r="Y51" s="13">
        <f t="shared" si="12"/>
        <v>13320.6</v>
      </c>
      <c r="Z51" s="15">
        <v>0.02</v>
      </c>
      <c r="AA51" s="16">
        <f t="shared" si="13"/>
        <v>266.41200000000003</v>
      </c>
      <c r="AB51" s="16">
        <f t="shared" si="14"/>
        <v>13054.188</v>
      </c>
      <c r="AC51" s="11"/>
    </row>
    <row r="52" spans="1:29" s="9" customFormat="1" x14ac:dyDescent="0.3">
      <c r="W52" s="19"/>
      <c r="X52" s="20"/>
      <c r="Y52" s="25">
        <f>SUM(Y42:Y51)</f>
        <v>56314.5</v>
      </c>
      <c r="AA52" s="22" t="s">
        <v>64</v>
      </c>
      <c r="AB52" s="26">
        <f>SUM(AB42:AB51)</f>
        <v>55188.21</v>
      </c>
    </row>
    <row r="53" spans="1:29" s="9" customFormat="1" x14ac:dyDescent="0.3">
      <c r="W53" s="19"/>
      <c r="X53" s="20"/>
    </row>
    <row r="54" spans="1:29" s="9" customFormat="1" x14ac:dyDescent="0.3">
      <c r="W54" s="19"/>
      <c r="X54" s="20"/>
      <c r="AB54" s="9" t="s">
        <v>218</v>
      </c>
    </row>
    <row r="55" spans="1:29" s="9" customFormat="1" x14ac:dyDescent="0.3">
      <c r="W55" s="19"/>
      <c r="X55" s="20"/>
      <c r="AA55" s="50" t="s">
        <v>219</v>
      </c>
      <c r="AB55" s="51">
        <f>AB52+AB39</f>
        <v>177446.2812</v>
      </c>
      <c r="AC55" s="52" t="s">
        <v>106</v>
      </c>
    </row>
    <row r="56" spans="1:29" s="9" customFormat="1" x14ac:dyDescent="0.3">
      <c r="W56" s="19"/>
      <c r="X56" s="20" t="s">
        <v>222</v>
      </c>
      <c r="Y56" s="25">
        <f>Y8+Y14+Y30+Y52</f>
        <v>199871.73</v>
      </c>
      <c r="AA56" s="50"/>
      <c r="AB56" s="51"/>
      <c r="AC56" s="53"/>
    </row>
    <row r="57" spans="1:29" s="9" customFormat="1" x14ac:dyDescent="0.3">
      <c r="W57" s="19"/>
      <c r="X57" s="20" t="s">
        <v>220</v>
      </c>
      <c r="Y57" s="9">
        <v>2379</v>
      </c>
      <c r="AA57" s="39" t="s">
        <v>160</v>
      </c>
      <c r="AB57" s="39"/>
    </row>
    <row r="58" spans="1:29" s="9" customFormat="1" x14ac:dyDescent="0.3">
      <c r="W58" s="19"/>
      <c r="X58" s="20"/>
    </row>
    <row r="59" spans="1:29" s="9" customFormat="1" x14ac:dyDescent="0.3">
      <c r="W59" s="19"/>
      <c r="X59" s="20" t="s">
        <v>221</v>
      </c>
      <c r="Y59" s="25">
        <f>SUM(Y56:Y58)</f>
        <v>202250.73</v>
      </c>
      <c r="AA59" s="25"/>
      <c r="AB59" s="25"/>
      <c r="AC59" s="25"/>
    </row>
    <row r="60" spans="1:29" s="9" customFormat="1" x14ac:dyDescent="0.3">
      <c r="W60" s="19"/>
      <c r="X60" s="20" t="s">
        <v>223</v>
      </c>
      <c r="Y60" s="9">
        <v>21232</v>
      </c>
    </row>
    <row r="61" spans="1:29" s="9" customFormat="1" x14ac:dyDescent="0.3">
      <c r="W61" s="19"/>
      <c r="X61" s="20" t="s">
        <v>225</v>
      </c>
      <c r="Y61" s="25">
        <v>181019</v>
      </c>
    </row>
    <row r="62" spans="1:29" x14ac:dyDescent="0.3">
      <c r="X62" s="20" t="s">
        <v>224</v>
      </c>
      <c r="Y62" s="9">
        <v>3620</v>
      </c>
    </row>
    <row r="63" spans="1:29" x14ac:dyDescent="0.3">
      <c r="X63" s="54" t="s">
        <v>226</v>
      </c>
      <c r="Y63" s="55">
        <v>177398</v>
      </c>
    </row>
  </sheetData>
  <mergeCells count="7">
    <mergeCell ref="AA57:AB57"/>
    <mergeCell ref="B10:C10"/>
    <mergeCell ref="AA32:AB32"/>
    <mergeCell ref="Z34:AA34"/>
    <mergeCell ref="AA55:AA56"/>
    <mergeCell ref="AB55:AB56"/>
    <mergeCell ref="AC55:AC56"/>
  </mergeCells>
  <conditionalFormatting sqref="C38:C39 C18:C36">
    <cfRule type="duplicateValues" dxfId="5" priority="6"/>
  </conditionalFormatting>
  <conditionalFormatting sqref="C41">
    <cfRule type="duplicateValues" dxfId="4" priority="1"/>
  </conditionalFormatting>
  <conditionalFormatting sqref="C42:C51">
    <cfRule type="duplicateValues" dxfId="3" priority="2"/>
  </conditionalFormatting>
  <conditionalFormatting sqref="C52:C61 C1:C41">
    <cfRule type="duplicateValues" dxfId="2" priority="4"/>
  </conditionalFormatting>
  <conditionalFormatting sqref="G37">
    <cfRule type="duplicateValues" dxfId="1" priority="5"/>
  </conditionalFormatting>
  <conditionalFormatting sqref="G52:G61 G1:G41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2026-01-01T12:50:32Z</dcterms:created>
  <dcterms:modified xsi:type="dcterms:W3CDTF">2026-01-01T12:57:51Z</dcterms:modified>
</cp:coreProperties>
</file>