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A5C1739-D5DB-4243-8EA7-4A36B50AEA75}" xr6:coauthVersionLast="47" xr6:coauthVersionMax="47" xr10:uidLastSave="{00000000-0000-0000-0000-000000000000}"/>
  <bookViews>
    <workbookView xWindow="-120" yWindow="-120" windowWidth="29040" windowHeight="15720" xr2:uid="{1EEA14BE-6BBD-4DE6-A619-3B37441402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7" i="1" l="1"/>
  <c r="Y16" i="1"/>
  <c r="Y15" i="1"/>
  <c r="Y14" i="1"/>
  <c r="Y13" i="1"/>
  <c r="Y12" i="1"/>
  <c r="AA12" i="1" s="1"/>
  <c r="AB12" i="1" s="1"/>
  <c r="AA11" i="1"/>
  <c r="AB11" i="1" s="1"/>
  <c r="Y11" i="1"/>
  <c r="Y10" i="1"/>
  <c r="Y9" i="1"/>
  <c r="Y8" i="1"/>
  <c r="AA8" i="1" s="1"/>
  <c r="AB8" i="1" s="1"/>
  <c r="Y7" i="1"/>
  <c r="AA7" i="1" s="1"/>
  <c r="AB7" i="1" s="1"/>
  <c r="Y6" i="1"/>
  <c r="Y5" i="1"/>
  <c r="Y4" i="1"/>
  <c r="AA4" i="1" s="1"/>
  <c r="AB4" i="1" s="1"/>
  <c r="Y3" i="1"/>
  <c r="AA3" i="1" s="1"/>
  <c r="AB3" i="1" s="1"/>
  <c r="AA6" i="1" l="1"/>
  <c r="AB6" i="1" s="1"/>
  <c r="AA10" i="1"/>
  <c r="AB10" i="1" s="1"/>
  <c r="AA14" i="1"/>
  <c r="AB14" i="1" s="1"/>
  <c r="AA5" i="1"/>
  <c r="AB5" i="1" s="1"/>
  <c r="AA9" i="1"/>
  <c r="AB9" i="1" s="1"/>
  <c r="AA13" i="1"/>
  <c r="AB13" i="1" s="1"/>
  <c r="AB15" i="1" l="1"/>
</calcChain>
</file>

<file path=xl/sharedStrings.xml><?xml version="1.0" encoding="utf-8"?>
<sst xmlns="http://schemas.openxmlformats.org/spreadsheetml/2006/main" count="201" uniqueCount="120">
  <si>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</si>
  <si>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</si>
  <si>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</si>
  <si>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</si>
  <si>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</si>
  <si>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</si>
  <si>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</si>
  <si>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</si>
  <si>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</si>
  <si>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</si>
  <si>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</si>
  <si>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</si>
  <si>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</si>
  <si>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</si>
  <si>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</si>
  <si>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</si>
  <si>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</si>
  <si>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</si>
  <si>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</si>
  <si>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</si>
  <si>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</si>
  <si>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</si>
  <si>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</si>
  <si>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</si>
  <si>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</si>
  <si>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</si>
  <si>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</si>
  <si>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</si>
  <si>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</si>
  <si>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</si>
  <si>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MRS RAJASHRI AVINASH JADHAV</t>
  </si>
  <si>
    <t>Royal Sundaram General Insurance Company Limited</t>
  </si>
  <si>
    <t>LIABILITY</t>
  </si>
  <si>
    <t>PRIVATE_CAR</t>
  </si>
  <si>
    <t>MH09CG5757</t>
  </si>
  <si>
    <t>MAHINDRA</t>
  </si>
  <si>
    <t>BOLERO SLX</t>
  </si>
  <si>
    <t>2012</t>
  </si>
  <si>
    <t>2523</t>
  </si>
  <si>
    <t>0</t>
  </si>
  <si>
    <t>7</t>
  </si>
  <si>
    <t>DIESEL</t>
  </si>
  <si>
    <t>VPT1061026000100</t>
  </si>
  <si>
    <t>MR VISHNU NARAYAN PATIL</t>
  </si>
  <si>
    <t>PACKAGE</t>
  </si>
  <si>
    <t>MISC</t>
  </si>
  <si>
    <t>MH09GU8095</t>
  </si>
  <si>
    <t>575 DI BP MKM DLX WL</t>
  </si>
  <si>
    <t>2023</t>
  </si>
  <si>
    <t>VOC0683918000100</t>
  </si>
  <si>
    <t>Y</t>
  </si>
  <si>
    <t>MR LAXMAN PANDHAN MUNDE</t>
  </si>
  <si>
    <t>MH25H6594</t>
  </si>
  <si>
    <t>555 PP TRACTOR</t>
  </si>
  <si>
    <t>VOC0683992000100</t>
  </si>
  <si>
    <t>SPARKSHIELD INSURANCE BROKERS PRIVATE LIMITED</t>
  </si>
  <si>
    <t>TEKAWADE SONALI SANTOSH</t>
  </si>
  <si>
    <t>Universal Sompo General Insurance Company Limited</t>
  </si>
  <si>
    <t>GCV</t>
  </si>
  <si>
    <t>MH10DT6687</t>
  </si>
  <si>
    <t>TATA MOTORS LTD</t>
  </si>
  <si>
    <t>1616 LPT DCR49HSD 160B6M6</t>
  </si>
  <si>
    <t>3300</t>
  </si>
  <si>
    <t>16140</t>
  </si>
  <si>
    <t>2</t>
  </si>
  <si>
    <t>AVO/2315/20015206</t>
  </si>
  <si>
    <t>MR BALASAHEB DEVRAM GAWALI</t>
  </si>
  <si>
    <t>MH12KT7374</t>
  </si>
  <si>
    <t>TOYOTA KIRLOSKAR MOTOR LTD.</t>
  </si>
  <si>
    <t>FORTUNER FH 4X2 MT</t>
  </si>
  <si>
    <t>2013</t>
  </si>
  <si>
    <t>2982</t>
  </si>
  <si>
    <t>VPT1062364000100</t>
  </si>
  <si>
    <t>MRS SNEHALATA RAJIV SANSARE</t>
  </si>
  <si>
    <t>MH14BC3924</t>
  </si>
  <si>
    <t>HYUNDAI MOTORS LTD.</t>
  </si>
  <si>
    <t>SANTRO XING X</t>
  </si>
  <si>
    <t>2007</t>
  </si>
  <si>
    <t>1086</t>
  </si>
  <si>
    <t>5</t>
  </si>
  <si>
    <t>PETROL</t>
  </si>
  <si>
    <t>VPT0769669000101</t>
  </si>
  <si>
    <t>MRS RUPALI SHRIKANT HINGANE</t>
  </si>
  <si>
    <t>MH12FW7007</t>
  </si>
  <si>
    <t>SCORPIO 2.2 VLX 4WD MHAWK</t>
  </si>
  <si>
    <t>2010</t>
  </si>
  <si>
    <t>2179</t>
  </si>
  <si>
    <t>8</t>
  </si>
  <si>
    <t>VPT0785578000101</t>
  </si>
  <si>
    <t>MR UTTAM SARJERAO SHINDE</t>
  </si>
  <si>
    <t>MH09AQ4987</t>
  </si>
  <si>
    <t>MARUTI SUZUKI</t>
  </si>
  <si>
    <t>WAGON R LXI</t>
  </si>
  <si>
    <t>2006</t>
  </si>
  <si>
    <t>1061</t>
  </si>
  <si>
    <t>4</t>
  </si>
  <si>
    <t>VPT1062058000100</t>
  </si>
  <si>
    <t>MR ASHOK KISHOR PATIL</t>
  </si>
  <si>
    <t>MH19CZ2887</t>
  </si>
  <si>
    <t>SWARAJ 744 FE</t>
  </si>
  <si>
    <t>2020</t>
  </si>
  <si>
    <t>VOC0684008000100</t>
  </si>
  <si>
    <t>MR IMRANKHAN MAHAMADRAFIQ</t>
  </si>
  <si>
    <t>MH09BB2032</t>
  </si>
  <si>
    <t>SANTRO XINGGL</t>
  </si>
  <si>
    <t>VPT1062610000100</t>
  </si>
  <si>
    <t>MR MOHAN DAMU PACHPUTE</t>
  </si>
  <si>
    <t>MH09AQ3281</t>
  </si>
  <si>
    <t>SWIFT VXI BS-III</t>
  </si>
  <si>
    <t>1298</t>
  </si>
  <si>
    <t>VPT1062462000100</t>
  </si>
  <si>
    <t>MR DNYANESHWAR BABRUWAN VAIRAGE</t>
  </si>
  <si>
    <t>MH14LP1318</t>
  </si>
  <si>
    <t>575 DI BP MKM OIB</t>
  </si>
  <si>
    <t>2022</t>
  </si>
  <si>
    <t>VOC0684015000100</t>
  </si>
  <si>
    <t>TOTAL AMT</t>
  </si>
  <si>
    <t>PENDING</t>
  </si>
  <si>
    <t>TOTAL PAYOUT</t>
  </si>
  <si>
    <t>GST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</si>
</sst>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D2430-EC25-494C-954A-A9A2277178C7}">
  <dimension ref="A1:AD17"/>
  <sheetViews>
    <sheetView tabSelected="1" topLeftCell="K1" workbookViewId="0">
      <selection activeCell="Y18" sqref="Y18"/>
    </sheetView>
  </sheetViews>
  <sheetFormatPr defaultRowHeight="15" x14ac:dyDescent="0.25"/>
  <cols>
    <col min="1" max="1" width="11.140625" customWidth="1"/>
  </cols>
  <sheetData>
    <row r="1" spans="1:30" s="1" customFormat="1" x14ac:dyDescent="0.25">
      <c r="W1" s="2"/>
      <c r="X1" s="3"/>
      <c r="AA1" s="4"/>
      <c r="AB1" s="5"/>
      <c r="AC1" s="4"/>
    </row>
    <row r="2" spans="1:30" s="1" customFormat="1" ht="15.75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8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9" t="s">
        <v>23</v>
      </c>
      <c r="Y2" s="10" t="s">
        <v>24</v>
      </c>
      <c r="Z2" s="11" t="s">
        <v>25</v>
      </c>
      <c r="AA2" s="12" t="s">
        <v>26</v>
      </c>
      <c r="AB2" s="13" t="s">
        <v>27</v>
      </c>
      <c r="AC2" s="14" t="s">
        <v>28</v>
      </c>
    </row>
    <row r="3" spans="1:30" s="1" customFormat="1" ht="15.75" x14ac:dyDescent="0.25">
      <c r="A3" s="15">
        <v>46025</v>
      </c>
      <c r="B3" s="16" t="s">
        <v>29</v>
      </c>
      <c r="C3" s="16" t="s">
        <v>30</v>
      </c>
      <c r="D3" s="16" t="s">
        <v>31</v>
      </c>
      <c r="E3" s="16" t="s">
        <v>32</v>
      </c>
      <c r="F3" s="16" t="s">
        <v>33</v>
      </c>
      <c r="G3" s="16" t="s">
        <v>34</v>
      </c>
      <c r="H3" s="16" t="s">
        <v>35</v>
      </c>
      <c r="I3" s="16" t="s">
        <v>36</v>
      </c>
      <c r="J3" s="16" t="s">
        <v>37</v>
      </c>
      <c r="K3" s="16" t="s">
        <v>38</v>
      </c>
      <c r="L3" s="16" t="s">
        <v>39</v>
      </c>
      <c r="M3" s="16" t="s">
        <v>40</v>
      </c>
      <c r="N3" s="16" t="s">
        <v>41</v>
      </c>
      <c r="O3" s="16" t="s">
        <v>42</v>
      </c>
      <c r="P3" s="17">
        <v>46027</v>
      </c>
      <c r="Q3" s="17">
        <v>46391</v>
      </c>
      <c r="R3" s="16">
        <v>0</v>
      </c>
      <c r="S3" s="16">
        <v>0</v>
      </c>
      <c r="T3" s="16">
        <v>0</v>
      </c>
      <c r="U3" s="16">
        <v>8297</v>
      </c>
      <c r="V3" s="16">
        <v>8297</v>
      </c>
      <c r="W3" s="16">
        <v>9790</v>
      </c>
      <c r="X3" s="18">
        <v>0.35</v>
      </c>
      <c r="Y3" s="19">
        <f>V3*X3</f>
        <v>2903.95</v>
      </c>
      <c r="Z3" s="20">
        <v>0.02</v>
      </c>
      <c r="AA3" s="21">
        <f t="shared" ref="AA3:AA14" si="0">Z3*Y3</f>
        <v>58.079000000000001</v>
      </c>
      <c r="AB3" s="21">
        <f t="shared" ref="AB3:AB14" si="1">Y3-AA3</f>
        <v>2845.8709999999996</v>
      </c>
      <c r="AC3" s="16"/>
      <c r="AD3" s="1">
        <v>37</v>
      </c>
    </row>
    <row r="4" spans="1:30" s="1" customFormat="1" ht="15.75" x14ac:dyDescent="0.25">
      <c r="A4" s="15">
        <v>46025</v>
      </c>
      <c r="B4" s="16" t="s">
        <v>29</v>
      </c>
      <c r="C4" s="16" t="s">
        <v>43</v>
      </c>
      <c r="D4" s="16" t="s">
        <v>31</v>
      </c>
      <c r="E4" s="16" t="s">
        <v>44</v>
      </c>
      <c r="F4" s="16" t="s">
        <v>45</v>
      </c>
      <c r="G4" s="16" t="s">
        <v>46</v>
      </c>
      <c r="H4" s="16" t="s">
        <v>35</v>
      </c>
      <c r="I4" s="16" t="s">
        <v>47</v>
      </c>
      <c r="J4" s="16" t="s">
        <v>48</v>
      </c>
      <c r="K4" s="16" t="s">
        <v>39</v>
      </c>
      <c r="L4" s="16" t="s">
        <v>39</v>
      </c>
      <c r="M4" s="16"/>
      <c r="N4" s="16" t="s">
        <v>41</v>
      </c>
      <c r="O4" s="16" t="s">
        <v>49</v>
      </c>
      <c r="P4" s="17">
        <v>46027</v>
      </c>
      <c r="Q4" s="17">
        <v>46391</v>
      </c>
      <c r="R4" s="16">
        <v>20</v>
      </c>
      <c r="S4" s="16">
        <v>647115</v>
      </c>
      <c r="T4" s="16">
        <v>1063</v>
      </c>
      <c r="U4" s="16">
        <v>7632</v>
      </c>
      <c r="V4" s="16">
        <v>8695</v>
      </c>
      <c r="W4" s="16">
        <v>10260</v>
      </c>
      <c r="X4" s="18">
        <v>0.53</v>
      </c>
      <c r="Y4" s="19">
        <f>V4*X4</f>
        <v>4608.3500000000004</v>
      </c>
      <c r="Z4" s="20">
        <v>0.02</v>
      </c>
      <c r="AA4" s="21">
        <f t="shared" si="0"/>
        <v>92.167000000000016</v>
      </c>
      <c r="AB4" s="21">
        <f t="shared" si="1"/>
        <v>4516.183</v>
      </c>
      <c r="AC4" s="16"/>
      <c r="AD4" s="1" t="s">
        <v>50</v>
      </c>
    </row>
    <row r="5" spans="1:30" s="1" customFormat="1" ht="15.75" x14ac:dyDescent="0.25">
      <c r="A5" s="15">
        <v>46027</v>
      </c>
      <c r="B5" s="16" t="s">
        <v>29</v>
      </c>
      <c r="C5" s="16" t="s">
        <v>51</v>
      </c>
      <c r="D5" s="16" t="s">
        <v>31</v>
      </c>
      <c r="E5" s="16" t="s">
        <v>44</v>
      </c>
      <c r="F5" s="16" t="s">
        <v>45</v>
      </c>
      <c r="G5" s="22" t="s">
        <v>52</v>
      </c>
      <c r="H5" s="16" t="s">
        <v>35</v>
      </c>
      <c r="I5" s="16" t="s">
        <v>53</v>
      </c>
      <c r="J5" s="16" t="s">
        <v>37</v>
      </c>
      <c r="K5" s="16" t="s">
        <v>39</v>
      </c>
      <c r="L5" s="16" t="s">
        <v>39</v>
      </c>
      <c r="M5" s="16"/>
      <c r="N5" s="16" t="s">
        <v>41</v>
      </c>
      <c r="O5" s="16" t="s">
        <v>54</v>
      </c>
      <c r="P5" s="17">
        <v>46029</v>
      </c>
      <c r="Q5" s="17">
        <v>46393</v>
      </c>
      <c r="R5" s="16">
        <v>50</v>
      </c>
      <c r="S5" s="16">
        <v>190000</v>
      </c>
      <c r="T5" s="16">
        <v>205</v>
      </c>
      <c r="U5" s="16">
        <v>7632</v>
      </c>
      <c r="V5" s="16">
        <v>7837</v>
      </c>
      <c r="W5" s="16">
        <v>9248</v>
      </c>
      <c r="X5" s="18">
        <v>0.53</v>
      </c>
      <c r="Y5" s="19">
        <f>V5*X5</f>
        <v>4153.6100000000006</v>
      </c>
      <c r="Z5" s="20">
        <v>0.02</v>
      </c>
      <c r="AA5" s="21">
        <f t="shared" si="0"/>
        <v>83.072200000000009</v>
      </c>
      <c r="AB5" s="21">
        <f t="shared" si="1"/>
        <v>4070.5378000000005</v>
      </c>
      <c r="AC5" s="16"/>
      <c r="AD5" s="1" t="s">
        <v>50</v>
      </c>
    </row>
    <row r="6" spans="1:30" s="1" customFormat="1" ht="15.75" x14ac:dyDescent="0.25">
      <c r="A6" s="15">
        <v>46027</v>
      </c>
      <c r="B6" s="16" t="s">
        <v>55</v>
      </c>
      <c r="C6" s="16" t="s">
        <v>56</v>
      </c>
      <c r="D6" s="16" t="s">
        <v>57</v>
      </c>
      <c r="E6" s="16" t="s">
        <v>44</v>
      </c>
      <c r="F6" s="16" t="s">
        <v>58</v>
      </c>
      <c r="G6" s="16" t="s">
        <v>59</v>
      </c>
      <c r="H6" s="16" t="s">
        <v>60</v>
      </c>
      <c r="I6" s="16" t="s">
        <v>61</v>
      </c>
      <c r="J6" s="16" t="s">
        <v>48</v>
      </c>
      <c r="K6" s="16" t="s">
        <v>62</v>
      </c>
      <c r="L6" s="16" t="s">
        <v>63</v>
      </c>
      <c r="M6" s="16" t="s">
        <v>64</v>
      </c>
      <c r="N6" s="16" t="s">
        <v>41</v>
      </c>
      <c r="O6" s="16" t="s">
        <v>65</v>
      </c>
      <c r="P6" s="17">
        <v>46027</v>
      </c>
      <c r="Q6" s="17">
        <v>46391</v>
      </c>
      <c r="R6" s="16">
        <v>0</v>
      </c>
      <c r="S6" s="16">
        <v>3000000</v>
      </c>
      <c r="T6" s="16">
        <v>6084</v>
      </c>
      <c r="U6" s="16">
        <v>35413</v>
      </c>
      <c r="V6" s="16">
        <v>41497</v>
      </c>
      <c r="W6" s="16">
        <v>44376</v>
      </c>
      <c r="X6" s="18">
        <v>0.33</v>
      </c>
      <c r="Y6" s="19">
        <f>V6*X6</f>
        <v>13694.01</v>
      </c>
      <c r="Z6" s="20">
        <v>0.02</v>
      </c>
      <c r="AA6" s="21">
        <f t="shared" si="0"/>
        <v>273.8802</v>
      </c>
      <c r="AB6" s="21">
        <f t="shared" si="1"/>
        <v>13420.129800000001</v>
      </c>
      <c r="AC6" s="16"/>
      <c r="AD6" s="1">
        <v>35</v>
      </c>
    </row>
    <row r="7" spans="1:30" s="1" customFormat="1" ht="15.75" x14ac:dyDescent="0.25">
      <c r="A7" s="15">
        <v>46027</v>
      </c>
      <c r="B7" s="16" t="s">
        <v>29</v>
      </c>
      <c r="C7" s="16" t="s">
        <v>66</v>
      </c>
      <c r="D7" s="16" t="s">
        <v>31</v>
      </c>
      <c r="E7" s="16" t="s">
        <v>32</v>
      </c>
      <c r="F7" s="16" t="s">
        <v>33</v>
      </c>
      <c r="G7" s="16" t="s">
        <v>67</v>
      </c>
      <c r="H7" s="16" t="s">
        <v>68</v>
      </c>
      <c r="I7" s="16" t="s">
        <v>69</v>
      </c>
      <c r="J7" s="16" t="s">
        <v>70</v>
      </c>
      <c r="K7" s="16" t="s">
        <v>71</v>
      </c>
      <c r="L7" s="16" t="s">
        <v>39</v>
      </c>
      <c r="M7" s="16" t="s">
        <v>40</v>
      </c>
      <c r="N7" s="16" t="s">
        <v>41</v>
      </c>
      <c r="O7" s="16" t="s">
        <v>72</v>
      </c>
      <c r="P7" s="17">
        <v>46030</v>
      </c>
      <c r="Q7" s="17">
        <v>46394</v>
      </c>
      <c r="R7" s="16">
        <v>0</v>
      </c>
      <c r="S7" s="16">
        <v>0</v>
      </c>
      <c r="T7" s="16">
        <v>0</v>
      </c>
      <c r="U7" s="16">
        <v>8612</v>
      </c>
      <c r="V7" s="16">
        <v>8612</v>
      </c>
      <c r="W7" s="16">
        <v>10162</v>
      </c>
      <c r="X7" s="18">
        <v>0.45</v>
      </c>
      <c r="Y7" s="19">
        <f>V7*X7</f>
        <v>3875.4</v>
      </c>
      <c r="Z7" s="20">
        <v>0.02</v>
      </c>
      <c r="AA7" s="21">
        <f t="shared" si="0"/>
        <v>77.50800000000001</v>
      </c>
      <c r="AB7" s="21">
        <f t="shared" si="1"/>
        <v>3797.8920000000003</v>
      </c>
      <c r="AC7" s="16"/>
      <c r="AD7" s="1">
        <v>47</v>
      </c>
    </row>
    <row r="8" spans="1:30" s="1" customFormat="1" ht="15.75" x14ac:dyDescent="0.25">
      <c r="A8" s="15">
        <v>18</v>
      </c>
      <c r="B8" s="16" t="s">
        <v>29</v>
      </c>
      <c r="C8" s="16" t="s">
        <v>73</v>
      </c>
      <c r="D8" s="16" t="s">
        <v>31</v>
      </c>
      <c r="E8" s="16" t="s">
        <v>32</v>
      </c>
      <c r="F8" s="16" t="s">
        <v>33</v>
      </c>
      <c r="G8" s="16" t="s">
        <v>74</v>
      </c>
      <c r="H8" s="16" t="s">
        <v>75</v>
      </c>
      <c r="I8" s="16" t="s">
        <v>76</v>
      </c>
      <c r="J8" s="16" t="s">
        <v>77</v>
      </c>
      <c r="K8" s="16" t="s">
        <v>78</v>
      </c>
      <c r="L8" s="16" t="s">
        <v>39</v>
      </c>
      <c r="M8" s="16" t="s">
        <v>79</v>
      </c>
      <c r="N8" s="16" t="s">
        <v>80</v>
      </c>
      <c r="O8" s="16" t="s">
        <v>81</v>
      </c>
      <c r="P8" s="17">
        <v>46029</v>
      </c>
      <c r="Q8" s="17">
        <v>46393</v>
      </c>
      <c r="R8" s="16">
        <v>0</v>
      </c>
      <c r="S8" s="16">
        <v>0</v>
      </c>
      <c r="T8" s="16">
        <v>0</v>
      </c>
      <c r="U8" s="16">
        <v>4031</v>
      </c>
      <c r="V8" s="16">
        <v>4031</v>
      </c>
      <c r="W8" s="16">
        <v>4757</v>
      </c>
      <c r="X8" s="18">
        <v>0.46</v>
      </c>
      <c r="Y8" s="19">
        <f>V8*X8</f>
        <v>1854.26</v>
      </c>
      <c r="Z8" s="20">
        <v>0.02</v>
      </c>
      <c r="AA8" s="21">
        <f t="shared" si="0"/>
        <v>37.0852</v>
      </c>
      <c r="AB8" s="21">
        <f t="shared" si="1"/>
        <v>1817.1748</v>
      </c>
      <c r="AC8" s="16"/>
      <c r="AD8" s="1">
        <v>48</v>
      </c>
    </row>
    <row r="9" spans="1:30" s="1" customFormat="1" ht="15.75" x14ac:dyDescent="0.25">
      <c r="A9" s="15">
        <v>46027</v>
      </c>
      <c r="B9" s="16" t="s">
        <v>29</v>
      </c>
      <c r="C9" s="16" t="s">
        <v>82</v>
      </c>
      <c r="D9" s="16" t="s">
        <v>31</v>
      </c>
      <c r="E9" s="16" t="s">
        <v>32</v>
      </c>
      <c r="F9" s="16" t="s">
        <v>33</v>
      </c>
      <c r="G9" s="16" t="s">
        <v>83</v>
      </c>
      <c r="H9" s="16" t="s">
        <v>35</v>
      </c>
      <c r="I9" s="16" t="s">
        <v>84</v>
      </c>
      <c r="J9" s="16" t="s">
        <v>85</v>
      </c>
      <c r="K9" s="16" t="s">
        <v>86</v>
      </c>
      <c r="L9" s="16" t="s">
        <v>39</v>
      </c>
      <c r="M9" s="16" t="s">
        <v>87</v>
      </c>
      <c r="N9" s="16" t="s">
        <v>41</v>
      </c>
      <c r="O9" s="16" t="s">
        <v>88</v>
      </c>
      <c r="P9" s="17">
        <v>46054</v>
      </c>
      <c r="Q9" s="17">
        <v>46418</v>
      </c>
      <c r="R9" s="16">
        <v>0</v>
      </c>
      <c r="S9" s="16">
        <v>0</v>
      </c>
      <c r="T9" s="16">
        <v>0</v>
      </c>
      <c r="U9" s="16">
        <v>8662</v>
      </c>
      <c r="V9" s="16">
        <v>8662</v>
      </c>
      <c r="W9" s="16">
        <v>10221</v>
      </c>
      <c r="X9" s="18">
        <v>0.45</v>
      </c>
      <c r="Y9" s="19">
        <f>V9*X9</f>
        <v>3897.9</v>
      </c>
      <c r="Z9" s="20">
        <v>0.02</v>
      </c>
      <c r="AA9" s="21">
        <f t="shared" si="0"/>
        <v>77.957999999999998</v>
      </c>
      <c r="AB9" s="21">
        <f t="shared" si="1"/>
        <v>3819.942</v>
      </c>
      <c r="AC9" s="16"/>
      <c r="AD9" s="1">
        <v>47</v>
      </c>
    </row>
    <row r="10" spans="1:30" s="1" customFormat="1" ht="15.75" x14ac:dyDescent="0.25">
      <c r="A10" s="15">
        <v>46027</v>
      </c>
      <c r="B10" s="16" t="s">
        <v>29</v>
      </c>
      <c r="C10" s="16" t="s">
        <v>89</v>
      </c>
      <c r="D10" s="16" t="s">
        <v>31</v>
      </c>
      <c r="E10" s="16" t="s">
        <v>32</v>
      </c>
      <c r="F10" s="16" t="s">
        <v>33</v>
      </c>
      <c r="G10" s="16" t="s">
        <v>90</v>
      </c>
      <c r="H10" s="16" t="s">
        <v>91</v>
      </c>
      <c r="I10" s="16" t="s">
        <v>92</v>
      </c>
      <c r="J10" s="16" t="s">
        <v>93</v>
      </c>
      <c r="K10" s="16" t="s">
        <v>94</v>
      </c>
      <c r="L10" s="16" t="s">
        <v>39</v>
      </c>
      <c r="M10" s="16" t="s">
        <v>95</v>
      </c>
      <c r="N10" s="16" t="s">
        <v>80</v>
      </c>
      <c r="O10" s="16" t="s">
        <v>96</v>
      </c>
      <c r="P10" s="17">
        <v>46029</v>
      </c>
      <c r="Q10" s="17">
        <v>46393</v>
      </c>
      <c r="R10" s="16">
        <v>0</v>
      </c>
      <c r="S10" s="16">
        <v>0</v>
      </c>
      <c r="T10" s="16">
        <v>0</v>
      </c>
      <c r="U10" s="16">
        <v>3416</v>
      </c>
      <c r="V10" s="16">
        <v>3416</v>
      </c>
      <c r="W10" s="16">
        <v>4031</v>
      </c>
      <c r="X10" s="18">
        <v>0.44</v>
      </c>
      <c r="Y10" s="19">
        <f>V10*X10</f>
        <v>1503.04</v>
      </c>
      <c r="Z10" s="20">
        <v>0.02</v>
      </c>
      <c r="AA10" s="21">
        <f t="shared" si="0"/>
        <v>30.0608</v>
      </c>
      <c r="AB10" s="21">
        <f t="shared" si="1"/>
        <v>1472.9792</v>
      </c>
      <c r="AC10" s="16"/>
      <c r="AD10" s="1">
        <v>46</v>
      </c>
    </row>
    <row r="11" spans="1:30" s="1" customFormat="1" ht="15.75" x14ac:dyDescent="0.25">
      <c r="A11" s="15">
        <v>46027</v>
      </c>
      <c r="B11" s="16" t="s">
        <v>29</v>
      </c>
      <c r="C11" s="16" t="s">
        <v>97</v>
      </c>
      <c r="D11" s="16" t="s">
        <v>31</v>
      </c>
      <c r="E11" s="16" t="s">
        <v>44</v>
      </c>
      <c r="F11" s="16" t="s">
        <v>45</v>
      </c>
      <c r="G11" s="16" t="s">
        <v>98</v>
      </c>
      <c r="H11" s="16" t="s">
        <v>35</v>
      </c>
      <c r="I11" s="16" t="s">
        <v>99</v>
      </c>
      <c r="J11" s="16" t="s">
        <v>100</v>
      </c>
      <c r="K11" s="16" t="s">
        <v>39</v>
      </c>
      <c r="L11" s="16" t="s">
        <v>39</v>
      </c>
      <c r="M11" s="16"/>
      <c r="N11" s="16" t="s">
        <v>41</v>
      </c>
      <c r="O11" s="16" t="s">
        <v>101</v>
      </c>
      <c r="P11" s="17">
        <v>46029</v>
      </c>
      <c r="Q11" s="17">
        <v>46393</v>
      </c>
      <c r="R11" s="16">
        <v>0</v>
      </c>
      <c r="S11" s="16">
        <v>346900</v>
      </c>
      <c r="T11" s="16">
        <v>712</v>
      </c>
      <c r="U11" s="16">
        <v>7632</v>
      </c>
      <c r="V11" s="16">
        <v>8344</v>
      </c>
      <c r="W11" s="16">
        <v>9846</v>
      </c>
      <c r="X11" s="18">
        <v>0.53</v>
      </c>
      <c r="Y11" s="19">
        <f>V11*X11</f>
        <v>4422.3200000000006</v>
      </c>
      <c r="Z11" s="20">
        <v>0.02</v>
      </c>
      <c r="AA11" s="21">
        <f t="shared" si="0"/>
        <v>88.446400000000011</v>
      </c>
      <c r="AB11" s="21">
        <f t="shared" si="1"/>
        <v>4333.8736000000008</v>
      </c>
      <c r="AC11" s="16"/>
      <c r="AD11" s="1" t="s">
        <v>50</v>
      </c>
    </row>
    <row r="12" spans="1:30" s="1" customFormat="1" ht="15.75" x14ac:dyDescent="0.25">
      <c r="A12" s="15">
        <v>46027</v>
      </c>
      <c r="B12" s="16" t="s">
        <v>29</v>
      </c>
      <c r="C12" s="16" t="s">
        <v>102</v>
      </c>
      <c r="D12" s="16" t="s">
        <v>31</v>
      </c>
      <c r="E12" s="16" t="s">
        <v>32</v>
      </c>
      <c r="F12" s="16" t="s">
        <v>33</v>
      </c>
      <c r="G12" s="16" t="s">
        <v>103</v>
      </c>
      <c r="H12" s="16" t="s">
        <v>75</v>
      </c>
      <c r="I12" s="16" t="s">
        <v>104</v>
      </c>
      <c r="J12" s="16" t="s">
        <v>77</v>
      </c>
      <c r="K12" s="16" t="s">
        <v>78</v>
      </c>
      <c r="L12" s="16" t="s">
        <v>39</v>
      </c>
      <c r="M12" s="16" t="s">
        <v>79</v>
      </c>
      <c r="N12" s="16" t="s">
        <v>80</v>
      </c>
      <c r="O12" s="16" t="s">
        <v>105</v>
      </c>
      <c r="P12" s="17">
        <v>46029</v>
      </c>
      <c r="Q12" s="17">
        <v>46393</v>
      </c>
      <c r="R12" s="16">
        <v>0</v>
      </c>
      <c r="S12" s="16">
        <v>0</v>
      </c>
      <c r="T12" s="16">
        <v>0</v>
      </c>
      <c r="U12" s="16">
        <v>3466</v>
      </c>
      <c r="V12" s="16">
        <v>3466</v>
      </c>
      <c r="W12" s="16">
        <v>4090</v>
      </c>
      <c r="X12" s="18">
        <v>0.44</v>
      </c>
      <c r="Y12" s="19">
        <f>V12*X12</f>
        <v>1525.04</v>
      </c>
      <c r="Z12" s="20">
        <v>0.02</v>
      </c>
      <c r="AA12" s="21">
        <f t="shared" si="0"/>
        <v>30.500799999999998</v>
      </c>
      <c r="AB12" s="21">
        <f t="shared" si="1"/>
        <v>1494.5391999999999</v>
      </c>
      <c r="AC12" s="16"/>
      <c r="AD12" s="1">
        <v>46</v>
      </c>
    </row>
    <row r="13" spans="1:30" s="1" customFormat="1" ht="15.75" x14ac:dyDescent="0.25">
      <c r="A13" s="15">
        <v>46027</v>
      </c>
      <c r="B13" s="16" t="s">
        <v>29</v>
      </c>
      <c r="C13" s="16" t="s">
        <v>106</v>
      </c>
      <c r="D13" s="16" t="s">
        <v>31</v>
      </c>
      <c r="E13" s="16" t="s">
        <v>32</v>
      </c>
      <c r="F13" s="16" t="s">
        <v>33</v>
      </c>
      <c r="G13" s="16" t="s">
        <v>107</v>
      </c>
      <c r="H13" s="16" t="s">
        <v>91</v>
      </c>
      <c r="I13" s="16" t="s">
        <v>108</v>
      </c>
      <c r="J13" s="16" t="s">
        <v>93</v>
      </c>
      <c r="K13" s="16" t="s">
        <v>109</v>
      </c>
      <c r="L13" s="16" t="s">
        <v>39</v>
      </c>
      <c r="M13" s="16" t="s">
        <v>79</v>
      </c>
      <c r="N13" s="16" t="s">
        <v>80</v>
      </c>
      <c r="O13" s="16" t="s">
        <v>110</v>
      </c>
      <c r="P13" s="17">
        <v>46029</v>
      </c>
      <c r="Q13" s="17">
        <v>46393</v>
      </c>
      <c r="R13" s="16">
        <v>0</v>
      </c>
      <c r="S13" s="16">
        <v>0</v>
      </c>
      <c r="T13" s="16">
        <v>0</v>
      </c>
      <c r="U13" s="16">
        <v>4031</v>
      </c>
      <c r="V13" s="16">
        <v>4031</v>
      </c>
      <c r="W13" s="16">
        <v>4757</v>
      </c>
      <c r="X13" s="18">
        <v>0.44</v>
      </c>
      <c r="Y13" s="19">
        <f>V13*X13</f>
        <v>1773.64</v>
      </c>
      <c r="Z13" s="20">
        <v>0.02</v>
      </c>
      <c r="AA13" s="21">
        <f t="shared" si="0"/>
        <v>35.472799999999999</v>
      </c>
      <c r="AB13" s="21">
        <f t="shared" si="1"/>
        <v>1738.1672000000001</v>
      </c>
      <c r="AC13" s="16"/>
      <c r="AD13" s="1">
        <v>46</v>
      </c>
    </row>
    <row r="14" spans="1:30" s="1" customFormat="1" ht="15.75" x14ac:dyDescent="0.25">
      <c r="A14" s="15">
        <v>46027</v>
      </c>
      <c r="B14" s="16" t="s">
        <v>29</v>
      </c>
      <c r="C14" s="16" t="s">
        <v>111</v>
      </c>
      <c r="D14" s="16" t="s">
        <v>31</v>
      </c>
      <c r="E14" s="16" t="s">
        <v>44</v>
      </c>
      <c r="F14" s="16" t="s">
        <v>45</v>
      </c>
      <c r="G14" s="16" t="s">
        <v>112</v>
      </c>
      <c r="H14" s="16" t="s">
        <v>35</v>
      </c>
      <c r="I14" s="16" t="s">
        <v>113</v>
      </c>
      <c r="J14" s="16" t="s">
        <v>114</v>
      </c>
      <c r="K14" s="16" t="s">
        <v>39</v>
      </c>
      <c r="L14" s="16" t="s">
        <v>39</v>
      </c>
      <c r="M14" s="16"/>
      <c r="N14" s="16" t="s">
        <v>41</v>
      </c>
      <c r="O14" s="16" t="s">
        <v>115</v>
      </c>
      <c r="P14" s="17">
        <v>46029</v>
      </c>
      <c r="Q14" s="17">
        <v>46393</v>
      </c>
      <c r="R14" s="16">
        <v>0</v>
      </c>
      <c r="S14" s="16">
        <v>455000</v>
      </c>
      <c r="T14" s="16">
        <v>934</v>
      </c>
      <c r="U14" s="16">
        <v>7632</v>
      </c>
      <c r="V14" s="16">
        <v>8566</v>
      </c>
      <c r="W14" s="16">
        <v>10108</v>
      </c>
      <c r="X14" s="18">
        <v>0.53</v>
      </c>
      <c r="Y14" s="19">
        <f>V14*X14</f>
        <v>4539.9800000000005</v>
      </c>
      <c r="Z14" s="20">
        <v>0.02</v>
      </c>
      <c r="AA14" s="21">
        <f t="shared" si="0"/>
        <v>90.799600000000012</v>
      </c>
      <c r="AB14" s="21">
        <f t="shared" si="1"/>
        <v>4449.1804000000002</v>
      </c>
      <c r="AC14" s="16"/>
      <c r="AD14" s="1" t="s">
        <v>50</v>
      </c>
    </row>
    <row r="15" spans="1:30" s="1" customFormat="1" x14ac:dyDescent="0.25">
      <c r="W15" s="2"/>
      <c r="X15" s="3" t="s">
        <v>118</v>
      </c>
      <c r="Y15" s="26">
        <f>SUM(Y3:Y14)</f>
        <v>48751.5</v>
      </c>
      <c r="AA15" s="23" t="s">
        <v>116</v>
      </c>
      <c r="AB15" s="24">
        <f>SUM(AB3:AB14)</f>
        <v>47776.47</v>
      </c>
      <c r="AC15" s="25" t="s">
        <v>117</v>
      </c>
    </row>
    <row r="16" spans="1:30" s="1" customFormat="1" x14ac:dyDescent="0.25">
      <c r="W16" s="2"/>
      <c r="X16" s="3" t="s">
        <v>119</v>
      </c>
      <c r="Y16" s="1">
        <f>Y15*18%</f>
        <v>8775.27</v>
      </c>
    </row>
    <row r="17" spans="23:25" s="1" customFormat="1" x14ac:dyDescent="0.25">
      <c r="W17" s="2"/>
      <c r="X17" s="3"/>
      <c r="Y17" s="26">
        <f>Y15+Y16</f>
        <v>57526.770000000004</v>
      </c>
    </row>
  </sheetData>
  <conditionalFormatting sqref="C3:C14">
    <cfRule type="duplicateValues" dxfId="1" priority="1"/>
  </conditionalFormatting>
  <conditionalFormatting sqref="G3:G14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2026-01-06T11:30:53Z</dcterms:created>
  <dcterms:modified xsi:type="dcterms:W3CDTF">2026-01-06T11:35:34Z</dcterms:modified>
</cp:coreProperties>
</file>