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2DF80BC-5D21-4A6D-A6AF-E34188149E5F}" xr6:coauthVersionLast="47" xr6:coauthVersionMax="47" xr10:uidLastSave="{00000000-0000-0000-0000-000000000000}"/>
  <bookViews>
    <workbookView xWindow="-120" yWindow="-120" windowWidth="24240" windowHeight="13020" xr2:uid="{8FDD69D6-14DB-40DF-991A-E3A30030C6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6" i="1" l="1"/>
  <c r="Y24" i="1"/>
  <c r="Y23" i="1" l="1"/>
  <c r="Y22" i="1"/>
  <c r="AA22" i="1" s="1"/>
  <c r="AB22" i="1" s="1"/>
  <c r="Y21" i="1"/>
  <c r="AA21" i="1" s="1"/>
  <c r="AB21" i="1" s="1"/>
  <c r="Y20" i="1"/>
  <c r="AA20" i="1" s="1"/>
  <c r="Y19" i="1"/>
  <c r="Y18" i="1"/>
  <c r="AA18" i="1" s="1"/>
  <c r="AB18" i="1" s="1"/>
  <c r="Y17" i="1"/>
  <c r="AA17" i="1" s="1"/>
  <c r="AB17" i="1" s="1"/>
  <c r="Y16" i="1"/>
  <c r="Y15" i="1"/>
  <c r="Y14" i="1"/>
  <c r="AA14" i="1" s="1"/>
  <c r="AB14" i="1" s="1"/>
  <c r="Y13" i="1"/>
  <c r="AA13" i="1" s="1"/>
  <c r="AB13" i="1" s="1"/>
  <c r="Y12" i="1"/>
  <c r="AA12" i="1" s="1"/>
  <c r="Y11" i="1"/>
  <c r="AA11" i="1" s="1"/>
  <c r="AB11" i="1" s="1"/>
  <c r="Y10" i="1"/>
  <c r="AA10" i="1" s="1"/>
  <c r="Y9" i="1"/>
  <c r="AA9" i="1" s="1"/>
  <c r="AB9" i="1" s="1"/>
  <c r="Y8" i="1"/>
  <c r="AA8" i="1" s="1"/>
  <c r="AB8" i="1" s="1"/>
  <c r="Y7" i="1"/>
  <c r="Y6" i="1"/>
  <c r="AA6" i="1" s="1"/>
  <c r="Y5" i="1"/>
  <c r="AA5" i="1" s="1"/>
  <c r="AB5" i="1" s="1"/>
  <c r="Y4" i="1"/>
  <c r="AA4" i="1" s="1"/>
  <c r="AB4" i="1" s="1"/>
  <c r="Y3" i="1"/>
  <c r="Y2" i="1"/>
  <c r="AA2" i="1" s="1"/>
  <c r="AA16" i="1" l="1"/>
  <c r="AB16" i="1" s="1"/>
  <c r="AB12" i="1"/>
  <c r="AA15" i="1"/>
  <c r="AB15" i="1" s="1"/>
  <c r="AA19" i="1"/>
  <c r="AB19" i="1" s="1"/>
  <c r="AB20" i="1"/>
  <c r="AA23" i="1"/>
  <c r="AB23" i="1" s="1"/>
  <c r="AA3" i="1"/>
  <c r="AB3" i="1" s="1"/>
  <c r="AA7" i="1"/>
  <c r="AB7" i="1" s="1"/>
  <c r="AB2" i="1"/>
  <c r="AB6" i="1"/>
  <c r="AB10" i="1"/>
</calcChain>
</file>

<file path=xl/sharedStrings.xml><?xml version="1.0" encoding="utf-8"?>
<sst xmlns="http://schemas.openxmlformats.org/spreadsheetml/2006/main" count="335" uniqueCount="180">
  <si>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</si>
  <si>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</si>
  <si>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</si>
  <si>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</si>
  <si>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</si>
  <si>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</si>
  <si>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</si>
  <si>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</si>
  <si>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</si>
  <si>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</si>
  <si>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</si>
  <si>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</si>
  <si>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</si>
  <si>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</si>
  <si>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</si>
  <si>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</si>
  <si>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</si>
  <si>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</si>
  <si>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</si>
  <si>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</si>
  <si>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</si>
  <si>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</si>
  <si>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</si>
  <si>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</si>
  <si>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</si>
  <si>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</si>
  <si>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</si>
  <si>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</si>
  <si>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</si>
  <si>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</si>
  <si>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PANKAJ DILIP NAVARAT</t>
  </si>
  <si>
    <t>HDFC ERGO General Insurance Company Limited</t>
  </si>
  <si>
    <t>PACKAGE</t>
  </si>
  <si>
    <t>GCV</t>
  </si>
  <si>
    <t>MH12WX5334</t>
  </si>
  <si>
    <t>TATA MOTORS LTD</t>
  </si>
  <si>
    <t>INTRA</t>
  </si>
  <si>
    <t>2024</t>
  </si>
  <si>
    <t>2565</t>
  </si>
  <si>
    <t>1</t>
  </si>
  <si>
    <t>2315208074528000000</t>
  </si>
  <si>
    <t>MUNDE AJINATH BALIRAM</t>
  </si>
  <si>
    <t>SBI General Insurance Company Limited</t>
  </si>
  <si>
    <t>MISC</t>
  </si>
  <si>
    <t>MH22X1811</t>
  </si>
  <si>
    <t>MAHINDRA &amp; MAHINDRA</t>
  </si>
  <si>
    <t>555</t>
  </si>
  <si>
    <t>2013</t>
  </si>
  <si>
    <t>0</t>
  </si>
  <si>
    <t>DIESEL</t>
  </si>
  <si>
    <t>POCMVMI0100378387</t>
  </si>
  <si>
    <t>y</t>
  </si>
  <si>
    <t>VIJAYKUMAR MANOHAR PATIL</t>
  </si>
  <si>
    <t>MH24AU4692</t>
  </si>
  <si>
    <t>MAHINDRA &amp;AMP; MAHINDRA</t>
  </si>
  <si>
    <t>SUPRO</t>
  </si>
  <si>
    <t>2020</t>
  </si>
  <si>
    <t>1920</t>
  </si>
  <si>
    <t>2</t>
  </si>
  <si>
    <t>POCMVGC0100642153</t>
  </si>
  <si>
    <t>MOHAN GOPICHAND KOLI</t>
  </si>
  <si>
    <t>MH39AD1753</t>
  </si>
  <si>
    <t>JEETO</t>
  </si>
  <si>
    <t>2022</t>
  </si>
  <si>
    <t>1495</t>
  </si>
  <si>
    <t>POCMVGC0100641607</t>
  </si>
  <si>
    <t>DARADE SANJAY</t>
  </si>
  <si>
    <t>MH16DC4254</t>
  </si>
  <si>
    <t>ARJUN 555 DI</t>
  </si>
  <si>
    <t>2023</t>
  </si>
  <si>
    <t>POCMVMI0100378016</t>
  </si>
  <si>
    <t>MS RAJDHANI FOODS PRODUCTS</t>
  </si>
  <si>
    <t>MH12SF0601</t>
  </si>
  <si>
    <t>2019</t>
  </si>
  <si>
    <t>1418</t>
  </si>
  <si>
    <t>POCMVGC0100641971</t>
  </si>
  <si>
    <t>MR CHETAN CHANDRAKANT SADIGALE</t>
  </si>
  <si>
    <t>MH14DM5307</t>
  </si>
  <si>
    <t>MAHINDRA</t>
  </si>
  <si>
    <t>BOLERO</t>
  </si>
  <si>
    <t>2620</t>
  </si>
  <si>
    <t>2315208076358500000</t>
  </si>
  <si>
    <t>MR SALIM AHMED SAYYED</t>
  </si>
  <si>
    <t>LIABILITY</t>
  </si>
  <si>
    <t>MH12FD3746</t>
  </si>
  <si>
    <t>2010</t>
  </si>
  <si>
    <t>2880</t>
  </si>
  <si>
    <t>2317208075418500000</t>
  </si>
  <si>
    <t>SYED MOINUDDIN</t>
  </si>
  <si>
    <t>PCV</t>
  </si>
  <si>
    <t>MH26BD0801</t>
  </si>
  <si>
    <t>BAJAJ AUTO LIMITED</t>
  </si>
  <si>
    <t>RE</t>
  </si>
  <si>
    <t>2018</t>
  </si>
  <si>
    <t>145</t>
  </si>
  <si>
    <t>4</t>
  </si>
  <si>
    <t>PETROL</t>
  </si>
  <si>
    <t>POCMVPC0100532831</t>
  </si>
  <si>
    <t>KADAM SANJAY VASANTRAO</t>
  </si>
  <si>
    <t>MH09EL7012</t>
  </si>
  <si>
    <t>1485</t>
  </si>
  <si>
    <t>CNG</t>
  </si>
  <si>
    <t>POCMVGC0100641109</t>
  </si>
  <si>
    <t>SHRIRAM SOPAN GADEKAR</t>
  </si>
  <si>
    <t>MH14GC0252</t>
  </si>
  <si>
    <t>MAXIMA</t>
  </si>
  <si>
    <t>2017</t>
  </si>
  <si>
    <t>995</t>
  </si>
  <si>
    <t>POCMVGC0100642440</t>
  </si>
  <si>
    <t>MR TRIMBAK PANDHARINATH SHINDE</t>
  </si>
  <si>
    <t>MH12RN2546</t>
  </si>
  <si>
    <t>ASHOK LEYLAND</t>
  </si>
  <si>
    <t>DOST</t>
  </si>
  <si>
    <t>2750</t>
  </si>
  <si>
    <t>2315208076700200000</t>
  </si>
  <si>
    <t>SANJAY MAHADEV CHOCHE</t>
  </si>
  <si>
    <t>PRIVATE_CAR</t>
  </si>
  <si>
    <t>MH10CA0136</t>
  </si>
  <si>
    <t>2015</t>
  </si>
  <si>
    <t>2523</t>
  </si>
  <si>
    <t>9</t>
  </si>
  <si>
    <t>POPMCAR00102266519</t>
  </si>
  <si>
    <t>RAM RANGRAO PATOLE</t>
  </si>
  <si>
    <t>MH09CU4754</t>
  </si>
  <si>
    <t>MAXXIMO</t>
  </si>
  <si>
    <t>1800</t>
  </si>
  <si>
    <t>POCMVGC0100643532</t>
  </si>
  <si>
    <t>MR VIKAS ANANDRAO TAMBE</t>
  </si>
  <si>
    <t>MH12WJ1232</t>
  </si>
  <si>
    <t>2805</t>
  </si>
  <si>
    <t>2315208078981000000</t>
  </si>
  <si>
    <t>LONAJI RANGNATHRAO KHARATE</t>
  </si>
  <si>
    <t>MH12KP9050</t>
  </si>
  <si>
    <t>PIAGGIO</t>
  </si>
  <si>
    <t>APE CARGO</t>
  </si>
  <si>
    <t>2014</t>
  </si>
  <si>
    <t>975</t>
  </si>
  <si>
    <t>POCMVGC0100644006</t>
  </si>
  <si>
    <t>MR SAYKAR VISHAL RAMDAS</t>
  </si>
  <si>
    <t>MH14GD3856</t>
  </si>
  <si>
    <t>XENON YODHA</t>
  </si>
  <si>
    <t>2950</t>
  </si>
  <si>
    <t>2315208078942200000</t>
  </si>
  <si>
    <t>UJJAIN SHEKHAR KODRE</t>
  </si>
  <si>
    <t>MH12WJ1044</t>
  </si>
  <si>
    <t>MARUTI</t>
  </si>
  <si>
    <t>SUPER CARRY</t>
  </si>
  <si>
    <t>1600</t>
  </si>
  <si>
    <t>POCMVGC0100643453</t>
  </si>
  <si>
    <t>SPARKSHIELD INSURANCE BROKERS PRIVATE LIMITED</t>
  </si>
  <si>
    <t>PRAKASH RAMLING BHOLE</t>
  </si>
  <si>
    <t>Universal Sompo General Insurance Company Limited</t>
  </si>
  <si>
    <t>MH13AX3986</t>
  </si>
  <si>
    <t>EICHER MOTORS</t>
  </si>
  <si>
    <t>11.10 XP</t>
  </si>
  <si>
    <t>3298</t>
  </si>
  <si>
    <t>12976</t>
  </si>
  <si>
    <t>3</t>
  </si>
  <si>
    <t>AVO/2315/20020022</t>
  </si>
  <si>
    <t>KALNU HARIBHAU JAMDHADE</t>
  </si>
  <si>
    <t>MH28C6000</t>
  </si>
  <si>
    <t>TATA MAGIC</t>
  </si>
  <si>
    <t>2008</t>
  </si>
  <si>
    <t>702</t>
  </si>
  <si>
    <t>7</t>
  </si>
  <si>
    <t>AVO/2319/20005233</t>
  </si>
  <si>
    <t>BALASAHEB HANUMANTH DESHMUKH</t>
  </si>
  <si>
    <t>MH40Y3082</t>
  </si>
  <si>
    <t>EICHER</t>
  </si>
  <si>
    <t>11.10 HD RHD BSIII</t>
  </si>
  <si>
    <t>3829</t>
  </si>
  <si>
    <t>11950</t>
  </si>
  <si>
    <t>AVO/2317/20020651</t>
  </si>
  <si>
    <t>DATTATRAYA ANNASAHEB TELE</t>
  </si>
  <si>
    <t>MH12VW1145</t>
  </si>
  <si>
    <t>MAXIMA C</t>
  </si>
  <si>
    <t>990</t>
  </si>
  <si>
    <t>POCMVGC0100643799</t>
  </si>
  <si>
    <t xml:space="preserve">TOTAL PAYOUT 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</si>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</sst>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164" fontId="1" fillId="0" borderId="1" xfId="2" applyNumberFormat="1" applyFon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9" fontId="1" fillId="0" borderId="1" xfId="2" applyFont="1" applyBorder="1" applyAlignment="1">
      <alignment horizontal="center"/>
    </xf>
    <xf numFmtId="1" fontId="0" fillId="0" borderId="0" xfId="0" applyNumberFormat="1"/>
    <xf numFmtId="9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36C3-770E-4153-BD12-B58CA301346C}">
  <dimension ref="A1:AD26"/>
  <sheetViews>
    <sheetView tabSelected="1" topLeftCell="G1" workbookViewId="0">
      <selection activeCell="V26" sqref="V26"/>
    </sheetView>
  </sheetViews>
  <sheetFormatPr defaultRowHeight="15" x14ac:dyDescent="0.25"/>
  <cols>
    <col min="1" max="1" width="11.42578125" customWidth="1"/>
    <col min="3" max="3" width="16.85546875" customWidth="1"/>
  </cols>
  <sheetData>
    <row r="1" spans="1:30" s="10" customFormat="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30" s="10" customFormat="1" ht="15.75" x14ac:dyDescent="0.25">
      <c r="A2" s="11">
        <v>46029</v>
      </c>
      <c r="B2" s="12" t="s">
        <v>29</v>
      </c>
      <c r="C2" s="12" t="s">
        <v>30</v>
      </c>
      <c r="D2" s="12" t="s">
        <v>31</v>
      </c>
      <c r="E2" s="12" t="s">
        <v>32</v>
      </c>
      <c r="F2" s="12" t="s">
        <v>33</v>
      </c>
      <c r="G2" s="12" t="s">
        <v>34</v>
      </c>
      <c r="H2" s="12" t="s">
        <v>35</v>
      </c>
      <c r="I2" s="12" t="s">
        <v>36</v>
      </c>
      <c r="J2" s="12" t="s">
        <v>37</v>
      </c>
      <c r="K2" s="12" t="s">
        <v>38</v>
      </c>
      <c r="L2" s="12" t="s">
        <v>38</v>
      </c>
      <c r="M2" s="12" t="s">
        <v>39</v>
      </c>
      <c r="N2" s="12"/>
      <c r="O2" s="12" t="s">
        <v>40</v>
      </c>
      <c r="P2" s="13">
        <v>46029</v>
      </c>
      <c r="Q2" s="13">
        <v>46393</v>
      </c>
      <c r="R2" s="12">
        <v>0</v>
      </c>
      <c r="S2" s="12">
        <v>763760</v>
      </c>
      <c r="T2" s="12">
        <v>6099</v>
      </c>
      <c r="U2" s="12">
        <v>16474</v>
      </c>
      <c r="V2" s="12">
        <v>22573</v>
      </c>
      <c r="W2" s="12">
        <v>24550</v>
      </c>
      <c r="X2" s="14">
        <v>0.6</v>
      </c>
      <c r="Y2" s="15">
        <f t="shared" ref="Y2:Y11" si="0">V2*X2</f>
        <v>13543.8</v>
      </c>
      <c r="Z2" s="16">
        <v>0.02</v>
      </c>
      <c r="AA2" s="17">
        <f t="shared" ref="AA2:AA11" si="1">Z2*Y2</f>
        <v>270.87599999999998</v>
      </c>
      <c r="AB2" s="17">
        <f t="shared" ref="AB2:AB11" si="2">Y2-AA2</f>
        <v>13272.923999999999</v>
      </c>
      <c r="AC2" s="12"/>
      <c r="AD2" s="18">
        <v>0.5</v>
      </c>
    </row>
    <row r="3" spans="1:30" s="10" customFormat="1" ht="15.75" x14ac:dyDescent="0.25">
      <c r="A3" s="11">
        <v>46030</v>
      </c>
      <c r="B3" s="12" t="s">
        <v>29</v>
      </c>
      <c r="C3" s="12" t="s">
        <v>41</v>
      </c>
      <c r="D3" s="12" t="s">
        <v>42</v>
      </c>
      <c r="E3" s="12" t="s">
        <v>32</v>
      </c>
      <c r="F3" s="12" t="s">
        <v>43</v>
      </c>
      <c r="G3" s="12" t="s">
        <v>44</v>
      </c>
      <c r="H3" s="12" t="s">
        <v>45</v>
      </c>
      <c r="I3" s="12" t="s">
        <v>46</v>
      </c>
      <c r="J3" s="12" t="s">
        <v>47</v>
      </c>
      <c r="K3" s="12" t="s">
        <v>48</v>
      </c>
      <c r="L3" s="12" t="s">
        <v>48</v>
      </c>
      <c r="M3" s="12" t="s">
        <v>39</v>
      </c>
      <c r="N3" s="12" t="s">
        <v>49</v>
      </c>
      <c r="O3" s="12" t="s">
        <v>50</v>
      </c>
      <c r="P3" s="13">
        <v>46031</v>
      </c>
      <c r="Q3" s="13">
        <v>46395</v>
      </c>
      <c r="R3" s="12">
        <v>0</v>
      </c>
      <c r="S3" s="12">
        <v>175500</v>
      </c>
      <c r="T3" s="12">
        <v>252</v>
      </c>
      <c r="U3" s="12">
        <v>7642</v>
      </c>
      <c r="V3" s="12">
        <v>7894</v>
      </c>
      <c r="W3" s="12">
        <v>9315</v>
      </c>
      <c r="X3" s="14">
        <v>0.53</v>
      </c>
      <c r="Y3" s="15">
        <f t="shared" si="0"/>
        <v>4183.8200000000006</v>
      </c>
      <c r="Z3" s="16">
        <v>0.02</v>
      </c>
      <c r="AA3" s="17">
        <f t="shared" si="1"/>
        <v>83.676400000000015</v>
      </c>
      <c r="AB3" s="17">
        <f t="shared" si="2"/>
        <v>4100.1436000000003</v>
      </c>
      <c r="AC3" s="12"/>
      <c r="AD3" s="10" t="s">
        <v>51</v>
      </c>
    </row>
    <row r="4" spans="1:30" s="10" customFormat="1" ht="15.75" x14ac:dyDescent="0.25">
      <c r="A4" s="11">
        <v>46030</v>
      </c>
      <c r="B4" s="12" t="s">
        <v>29</v>
      </c>
      <c r="C4" s="12" t="s">
        <v>52</v>
      </c>
      <c r="D4" s="12" t="s">
        <v>42</v>
      </c>
      <c r="E4" s="12" t="s">
        <v>32</v>
      </c>
      <c r="F4" s="12" t="s">
        <v>33</v>
      </c>
      <c r="G4" s="12" t="s">
        <v>53</v>
      </c>
      <c r="H4" s="12" t="s">
        <v>54</v>
      </c>
      <c r="I4" s="12" t="s">
        <v>55</v>
      </c>
      <c r="J4" s="12" t="s">
        <v>56</v>
      </c>
      <c r="K4" s="12" t="s">
        <v>48</v>
      </c>
      <c r="L4" s="12" t="s">
        <v>57</v>
      </c>
      <c r="M4" s="12" t="s">
        <v>58</v>
      </c>
      <c r="N4" s="12" t="s">
        <v>49</v>
      </c>
      <c r="O4" s="12" t="s">
        <v>59</v>
      </c>
      <c r="P4" s="13">
        <v>46031</v>
      </c>
      <c r="Q4" s="13">
        <v>46395</v>
      </c>
      <c r="R4" s="12">
        <v>0</v>
      </c>
      <c r="S4" s="12">
        <v>400000</v>
      </c>
      <c r="T4" s="12">
        <v>1628</v>
      </c>
      <c r="U4" s="12">
        <v>16474</v>
      </c>
      <c r="V4" s="12">
        <v>18102</v>
      </c>
      <c r="W4" s="12">
        <v>19274</v>
      </c>
      <c r="X4" s="14">
        <v>0.66</v>
      </c>
      <c r="Y4" s="15">
        <f t="shared" si="0"/>
        <v>11947.32</v>
      </c>
      <c r="Z4" s="16">
        <v>0.02</v>
      </c>
      <c r="AA4" s="17">
        <f t="shared" si="1"/>
        <v>238.94640000000001</v>
      </c>
      <c r="AB4" s="17">
        <f t="shared" si="2"/>
        <v>11708.373599999999</v>
      </c>
      <c r="AC4" s="12"/>
      <c r="AD4" s="18">
        <v>0.68</v>
      </c>
    </row>
    <row r="5" spans="1:30" s="10" customFormat="1" ht="15.75" x14ac:dyDescent="0.25">
      <c r="A5" s="11">
        <v>46030</v>
      </c>
      <c r="B5" s="12" t="s">
        <v>29</v>
      </c>
      <c r="C5" s="12" t="s">
        <v>60</v>
      </c>
      <c r="D5" s="12" t="s">
        <v>42</v>
      </c>
      <c r="E5" s="12" t="s">
        <v>32</v>
      </c>
      <c r="F5" s="12" t="s">
        <v>33</v>
      </c>
      <c r="G5" s="12" t="s">
        <v>61</v>
      </c>
      <c r="H5" s="12" t="s">
        <v>54</v>
      </c>
      <c r="I5" s="12" t="s">
        <v>62</v>
      </c>
      <c r="J5" s="12" t="s">
        <v>63</v>
      </c>
      <c r="K5" s="12" t="s">
        <v>48</v>
      </c>
      <c r="L5" s="12" t="s">
        <v>64</v>
      </c>
      <c r="M5" s="12" t="s">
        <v>58</v>
      </c>
      <c r="N5" s="12" t="s">
        <v>49</v>
      </c>
      <c r="O5" s="12" t="s">
        <v>65</v>
      </c>
      <c r="P5" s="13">
        <v>46031</v>
      </c>
      <c r="Q5" s="13">
        <v>46395</v>
      </c>
      <c r="R5" s="12">
        <v>25</v>
      </c>
      <c r="S5" s="12">
        <v>360000</v>
      </c>
      <c r="T5" s="12">
        <v>1072</v>
      </c>
      <c r="U5" s="12">
        <v>16474</v>
      </c>
      <c r="V5" s="12">
        <v>17546</v>
      </c>
      <c r="W5" s="12">
        <v>18618</v>
      </c>
      <c r="X5" s="14">
        <v>0.66</v>
      </c>
      <c r="Y5" s="15">
        <f t="shared" si="0"/>
        <v>11580.36</v>
      </c>
      <c r="Z5" s="16">
        <v>0.02</v>
      </c>
      <c r="AA5" s="17">
        <f t="shared" si="1"/>
        <v>231.60720000000001</v>
      </c>
      <c r="AB5" s="17">
        <f t="shared" si="2"/>
        <v>11348.7528</v>
      </c>
      <c r="AC5" s="12"/>
      <c r="AD5" s="18">
        <v>0.68</v>
      </c>
    </row>
    <row r="6" spans="1:30" s="10" customFormat="1" ht="15.75" x14ac:dyDescent="0.25">
      <c r="A6" s="11">
        <v>46030</v>
      </c>
      <c r="B6" s="12" t="s">
        <v>29</v>
      </c>
      <c r="C6" s="12" t="s">
        <v>66</v>
      </c>
      <c r="D6" s="12" t="s">
        <v>42</v>
      </c>
      <c r="E6" s="12" t="s">
        <v>32</v>
      </c>
      <c r="F6" s="12" t="s">
        <v>43</v>
      </c>
      <c r="G6" s="12" t="s">
        <v>67</v>
      </c>
      <c r="H6" s="12" t="s">
        <v>45</v>
      </c>
      <c r="I6" s="12" t="s">
        <v>68</v>
      </c>
      <c r="J6" s="12" t="s">
        <v>69</v>
      </c>
      <c r="K6" s="12" t="s">
        <v>48</v>
      </c>
      <c r="L6" s="12" t="s">
        <v>48</v>
      </c>
      <c r="M6" s="12" t="s">
        <v>39</v>
      </c>
      <c r="N6" s="12" t="s">
        <v>49</v>
      </c>
      <c r="O6" s="12" t="s">
        <v>70</v>
      </c>
      <c r="P6" s="13">
        <v>46031</v>
      </c>
      <c r="Q6" s="13">
        <v>46395</v>
      </c>
      <c r="R6" s="12">
        <v>0</v>
      </c>
      <c r="S6" s="12">
        <v>560000</v>
      </c>
      <c r="T6" s="12">
        <v>766</v>
      </c>
      <c r="U6" s="12">
        <v>7317</v>
      </c>
      <c r="V6" s="12">
        <v>8083</v>
      </c>
      <c r="W6" s="12">
        <v>9538</v>
      </c>
      <c r="X6" s="14">
        <v>0.53</v>
      </c>
      <c r="Y6" s="15">
        <f t="shared" si="0"/>
        <v>4283.99</v>
      </c>
      <c r="Z6" s="16">
        <v>0.02</v>
      </c>
      <c r="AA6" s="17">
        <f t="shared" si="1"/>
        <v>85.6798</v>
      </c>
      <c r="AB6" s="17">
        <f t="shared" si="2"/>
        <v>4198.3101999999999</v>
      </c>
      <c r="AC6" s="12"/>
      <c r="AD6" s="10" t="s">
        <v>51</v>
      </c>
    </row>
    <row r="7" spans="1:30" s="10" customFormat="1" ht="15.75" x14ac:dyDescent="0.25">
      <c r="A7" s="11">
        <v>46030</v>
      </c>
      <c r="B7" s="12" t="s">
        <v>29</v>
      </c>
      <c r="C7" s="12" t="s">
        <v>71</v>
      </c>
      <c r="D7" s="12" t="s">
        <v>42</v>
      </c>
      <c r="E7" s="12" t="s">
        <v>32</v>
      </c>
      <c r="F7" s="12" t="s">
        <v>33</v>
      </c>
      <c r="G7" s="12" t="s">
        <v>72</v>
      </c>
      <c r="H7" s="12" t="s">
        <v>54</v>
      </c>
      <c r="I7" s="12" t="s">
        <v>62</v>
      </c>
      <c r="J7" s="12" t="s">
        <v>73</v>
      </c>
      <c r="K7" s="12" t="s">
        <v>48</v>
      </c>
      <c r="L7" s="12" t="s">
        <v>74</v>
      </c>
      <c r="M7" s="12" t="s">
        <v>58</v>
      </c>
      <c r="N7" s="12" t="s">
        <v>49</v>
      </c>
      <c r="O7" s="12" t="s">
        <v>75</v>
      </c>
      <c r="P7" s="13">
        <v>46032</v>
      </c>
      <c r="Q7" s="13">
        <v>46396</v>
      </c>
      <c r="R7" s="12">
        <v>50</v>
      </c>
      <c r="S7" s="12">
        <v>150000</v>
      </c>
      <c r="T7" s="12">
        <v>305</v>
      </c>
      <c r="U7" s="12">
        <v>16149</v>
      </c>
      <c r="V7" s="12">
        <v>16454</v>
      </c>
      <c r="W7" s="12">
        <v>17330</v>
      </c>
      <c r="X7" s="14">
        <v>0.68</v>
      </c>
      <c r="Y7" s="15">
        <f t="shared" si="0"/>
        <v>11188.720000000001</v>
      </c>
      <c r="Z7" s="16">
        <v>0.02</v>
      </c>
      <c r="AA7" s="17">
        <f t="shared" si="1"/>
        <v>223.77440000000001</v>
      </c>
      <c r="AB7" s="17">
        <f t="shared" si="2"/>
        <v>10964.945600000001</v>
      </c>
      <c r="AC7" s="12"/>
      <c r="AD7" s="18">
        <v>0.7</v>
      </c>
    </row>
    <row r="8" spans="1:30" s="10" customFormat="1" ht="15.75" x14ac:dyDescent="0.25">
      <c r="A8" s="11">
        <v>46030</v>
      </c>
      <c r="B8" s="12" t="s">
        <v>29</v>
      </c>
      <c r="C8" s="12" t="s">
        <v>76</v>
      </c>
      <c r="D8" s="12" t="s">
        <v>31</v>
      </c>
      <c r="E8" s="12" t="s">
        <v>32</v>
      </c>
      <c r="F8" s="12" t="s">
        <v>33</v>
      </c>
      <c r="G8" s="12" t="s">
        <v>77</v>
      </c>
      <c r="H8" s="12" t="s">
        <v>78</v>
      </c>
      <c r="I8" s="12" t="s">
        <v>79</v>
      </c>
      <c r="J8" s="12" t="s">
        <v>47</v>
      </c>
      <c r="K8" s="12" t="s">
        <v>80</v>
      </c>
      <c r="L8" s="12" t="s">
        <v>80</v>
      </c>
      <c r="M8" s="12" t="s">
        <v>58</v>
      </c>
      <c r="N8" s="12"/>
      <c r="O8" s="12" t="s">
        <v>81</v>
      </c>
      <c r="P8" s="13">
        <v>46033</v>
      </c>
      <c r="Q8" s="13">
        <v>46397</v>
      </c>
      <c r="R8" s="12">
        <v>20</v>
      </c>
      <c r="S8" s="12">
        <v>243069</v>
      </c>
      <c r="T8" s="12">
        <v>405</v>
      </c>
      <c r="U8" s="12">
        <v>16474</v>
      </c>
      <c r="V8" s="12">
        <v>16879</v>
      </c>
      <c r="W8" s="12">
        <v>17831</v>
      </c>
      <c r="X8" s="14">
        <v>0.6</v>
      </c>
      <c r="Y8" s="15">
        <f t="shared" si="0"/>
        <v>10127.4</v>
      </c>
      <c r="Z8" s="16">
        <v>0.02</v>
      </c>
      <c r="AA8" s="17">
        <f t="shared" si="1"/>
        <v>202.548</v>
      </c>
      <c r="AB8" s="17">
        <f t="shared" si="2"/>
        <v>9924.851999999999</v>
      </c>
      <c r="AC8" s="12"/>
      <c r="AD8" s="18">
        <v>0.5</v>
      </c>
    </row>
    <row r="9" spans="1:30" s="10" customFormat="1" ht="15.75" x14ac:dyDescent="0.25">
      <c r="A9" s="11">
        <v>46030</v>
      </c>
      <c r="B9" s="12" t="s">
        <v>29</v>
      </c>
      <c r="C9" s="12" t="s">
        <v>82</v>
      </c>
      <c r="D9" s="12" t="s">
        <v>31</v>
      </c>
      <c r="E9" s="12" t="s">
        <v>83</v>
      </c>
      <c r="F9" s="12" t="s">
        <v>33</v>
      </c>
      <c r="G9" s="12" t="s">
        <v>84</v>
      </c>
      <c r="H9" s="12" t="s">
        <v>78</v>
      </c>
      <c r="I9" s="12" t="s">
        <v>79</v>
      </c>
      <c r="J9" s="12" t="s">
        <v>85</v>
      </c>
      <c r="K9" s="12" t="s">
        <v>86</v>
      </c>
      <c r="L9" s="12" t="s">
        <v>86</v>
      </c>
      <c r="M9" s="12" t="s">
        <v>58</v>
      </c>
      <c r="N9" s="12"/>
      <c r="O9" s="12" t="s">
        <v>87</v>
      </c>
      <c r="P9" s="13">
        <v>46053</v>
      </c>
      <c r="Q9" s="13">
        <v>46417</v>
      </c>
      <c r="R9" s="12">
        <v>0</v>
      </c>
      <c r="S9" s="12">
        <v>0</v>
      </c>
      <c r="T9" s="12">
        <v>0</v>
      </c>
      <c r="U9" s="12">
        <v>16474</v>
      </c>
      <c r="V9" s="12">
        <v>16474</v>
      </c>
      <c r="W9" s="12">
        <v>17353</v>
      </c>
      <c r="X9" s="14">
        <v>0.6</v>
      </c>
      <c r="Y9" s="15">
        <f t="shared" si="0"/>
        <v>9884.4</v>
      </c>
      <c r="Z9" s="16">
        <v>0.02</v>
      </c>
      <c r="AA9" s="17">
        <f t="shared" si="1"/>
        <v>197.68799999999999</v>
      </c>
      <c r="AB9" s="17">
        <f t="shared" si="2"/>
        <v>9686.7119999999995</v>
      </c>
      <c r="AC9" s="12"/>
      <c r="AD9" s="18">
        <v>0.55000000000000004</v>
      </c>
    </row>
    <row r="10" spans="1:30" s="10" customFormat="1" ht="15.75" x14ac:dyDescent="0.25">
      <c r="A10" s="11">
        <v>46030</v>
      </c>
      <c r="B10" s="12" t="s">
        <v>29</v>
      </c>
      <c r="C10" s="12" t="s">
        <v>88</v>
      </c>
      <c r="D10" s="12" t="s">
        <v>42</v>
      </c>
      <c r="E10" s="12" t="s">
        <v>32</v>
      </c>
      <c r="F10" s="12" t="s">
        <v>89</v>
      </c>
      <c r="G10" s="12" t="s">
        <v>90</v>
      </c>
      <c r="H10" s="12" t="s">
        <v>91</v>
      </c>
      <c r="I10" s="12" t="s">
        <v>92</v>
      </c>
      <c r="J10" s="12" t="s">
        <v>93</v>
      </c>
      <c r="K10" s="12" t="s">
        <v>94</v>
      </c>
      <c r="L10" s="12" t="s">
        <v>48</v>
      </c>
      <c r="M10" s="12" t="s">
        <v>95</v>
      </c>
      <c r="N10" s="12" t="s">
        <v>96</v>
      </c>
      <c r="O10" s="12" t="s">
        <v>97</v>
      </c>
      <c r="P10" s="13">
        <v>46031</v>
      </c>
      <c r="Q10" s="13">
        <v>46395</v>
      </c>
      <c r="R10" s="12">
        <v>0</v>
      </c>
      <c r="S10" s="12">
        <v>65000</v>
      </c>
      <c r="T10" s="12">
        <v>148</v>
      </c>
      <c r="U10" s="12">
        <v>6148</v>
      </c>
      <c r="V10" s="12">
        <v>6296</v>
      </c>
      <c r="W10" s="12">
        <v>7430</v>
      </c>
      <c r="X10" s="14">
        <v>0.57999999999999996</v>
      </c>
      <c r="Y10" s="15">
        <f t="shared" si="0"/>
        <v>3651.68</v>
      </c>
      <c r="Z10" s="16">
        <v>0.02</v>
      </c>
      <c r="AA10" s="17">
        <f t="shared" si="1"/>
        <v>73.033599999999993</v>
      </c>
      <c r="AB10" s="17">
        <f t="shared" si="2"/>
        <v>3578.6463999999996</v>
      </c>
      <c r="AC10" s="12"/>
      <c r="AD10" s="18">
        <v>0.6</v>
      </c>
    </row>
    <row r="11" spans="1:30" s="10" customFormat="1" ht="15.75" x14ac:dyDescent="0.25">
      <c r="A11" s="11">
        <v>46030</v>
      </c>
      <c r="B11" s="12" t="s">
        <v>29</v>
      </c>
      <c r="C11" s="12" t="s">
        <v>98</v>
      </c>
      <c r="D11" s="12" t="s">
        <v>42</v>
      </c>
      <c r="E11" s="12" t="s">
        <v>32</v>
      </c>
      <c r="F11" s="12" t="s">
        <v>33</v>
      </c>
      <c r="G11" s="12" t="s">
        <v>99</v>
      </c>
      <c r="H11" s="12" t="s">
        <v>54</v>
      </c>
      <c r="I11" s="12" t="s">
        <v>62</v>
      </c>
      <c r="J11" s="12" t="s">
        <v>63</v>
      </c>
      <c r="K11" s="12" t="s">
        <v>48</v>
      </c>
      <c r="L11" s="12" t="s">
        <v>100</v>
      </c>
      <c r="M11" s="12" t="s">
        <v>58</v>
      </c>
      <c r="N11" s="12" t="s">
        <v>101</v>
      </c>
      <c r="O11" s="12" t="s">
        <v>102</v>
      </c>
      <c r="P11" s="13">
        <v>46031</v>
      </c>
      <c r="Q11" s="13">
        <v>46395</v>
      </c>
      <c r="R11" s="12">
        <v>0</v>
      </c>
      <c r="S11" s="12">
        <v>350000</v>
      </c>
      <c r="T11" s="12">
        <v>1459</v>
      </c>
      <c r="U11" s="12">
        <v>16434</v>
      </c>
      <c r="V11" s="12">
        <v>17893</v>
      </c>
      <c r="W11" s="12">
        <v>19027</v>
      </c>
      <c r="X11" s="14">
        <v>0.66</v>
      </c>
      <c r="Y11" s="15">
        <f t="shared" si="0"/>
        <v>11809.380000000001</v>
      </c>
      <c r="Z11" s="16">
        <v>0.02</v>
      </c>
      <c r="AA11" s="17">
        <f t="shared" si="1"/>
        <v>236.18760000000003</v>
      </c>
      <c r="AB11" s="17">
        <f t="shared" si="2"/>
        <v>11573.192400000002</v>
      </c>
      <c r="AC11" s="12"/>
      <c r="AD11" s="18">
        <v>0.68</v>
      </c>
    </row>
    <row r="12" spans="1:30" s="10" customFormat="1" ht="15.75" x14ac:dyDescent="0.25">
      <c r="A12" s="11">
        <v>46030</v>
      </c>
      <c r="B12" s="12" t="s">
        <v>29</v>
      </c>
      <c r="C12" s="12" t="s">
        <v>103</v>
      </c>
      <c r="D12" s="12" t="s">
        <v>42</v>
      </c>
      <c r="E12" s="12" t="s">
        <v>32</v>
      </c>
      <c r="F12" s="12" t="s">
        <v>33</v>
      </c>
      <c r="G12" s="12" t="s">
        <v>104</v>
      </c>
      <c r="H12" s="12" t="s">
        <v>91</v>
      </c>
      <c r="I12" s="12" t="s">
        <v>105</v>
      </c>
      <c r="J12" s="12" t="s">
        <v>106</v>
      </c>
      <c r="K12" s="12" t="s">
        <v>48</v>
      </c>
      <c r="L12" s="12" t="s">
        <v>107</v>
      </c>
      <c r="M12" s="12" t="s">
        <v>39</v>
      </c>
      <c r="N12" s="12" t="s">
        <v>49</v>
      </c>
      <c r="O12" s="12" t="s">
        <v>108</v>
      </c>
      <c r="P12" s="13">
        <v>46031</v>
      </c>
      <c r="Q12" s="13">
        <v>46395</v>
      </c>
      <c r="R12" s="12">
        <v>45</v>
      </c>
      <c r="S12" s="12">
        <v>80000</v>
      </c>
      <c r="T12" s="12">
        <v>174</v>
      </c>
      <c r="U12" s="12">
        <v>4867</v>
      </c>
      <c r="V12" s="12">
        <v>5041</v>
      </c>
      <c r="W12" s="12">
        <v>5365</v>
      </c>
      <c r="X12" s="14">
        <v>0.55000000000000004</v>
      </c>
      <c r="Y12" s="15">
        <f t="shared" ref="Y12:Y23" si="3">V12*X12</f>
        <v>2772.55</v>
      </c>
      <c r="Z12" s="16">
        <v>0.02</v>
      </c>
      <c r="AA12" s="17">
        <f t="shared" ref="AA12:AA23" si="4">Z12*Y12</f>
        <v>55.451000000000008</v>
      </c>
      <c r="AB12" s="17">
        <f t="shared" ref="AB12:AB23" si="5">Y12-AA12</f>
        <v>2717.0990000000002</v>
      </c>
      <c r="AC12" s="12"/>
      <c r="AD12" s="18">
        <v>0.56999999999999995</v>
      </c>
    </row>
    <row r="13" spans="1:30" s="10" customFormat="1" ht="15.75" x14ac:dyDescent="0.25">
      <c r="A13" s="11">
        <v>46030</v>
      </c>
      <c r="B13" s="12" t="s">
        <v>29</v>
      </c>
      <c r="C13" s="12" t="s">
        <v>109</v>
      </c>
      <c r="D13" s="12" t="s">
        <v>31</v>
      </c>
      <c r="E13" s="12" t="s">
        <v>32</v>
      </c>
      <c r="F13" s="12" t="s">
        <v>33</v>
      </c>
      <c r="G13" s="12" t="s">
        <v>110</v>
      </c>
      <c r="H13" s="12" t="s">
        <v>111</v>
      </c>
      <c r="I13" s="12" t="s">
        <v>112</v>
      </c>
      <c r="J13" s="12" t="s">
        <v>73</v>
      </c>
      <c r="K13" s="12" t="s">
        <v>113</v>
      </c>
      <c r="L13" s="12" t="s">
        <v>113</v>
      </c>
      <c r="M13" s="12" t="s">
        <v>39</v>
      </c>
      <c r="N13" s="12"/>
      <c r="O13" s="12" t="s">
        <v>114</v>
      </c>
      <c r="P13" s="13">
        <v>46030</v>
      </c>
      <c r="Q13" s="13">
        <v>46394</v>
      </c>
      <c r="R13" s="12">
        <v>0</v>
      </c>
      <c r="S13" s="12">
        <v>335000</v>
      </c>
      <c r="T13" s="12">
        <v>682</v>
      </c>
      <c r="U13" s="12">
        <v>16474</v>
      </c>
      <c r="V13" s="12">
        <v>17156</v>
      </c>
      <c r="W13" s="12">
        <v>18158</v>
      </c>
      <c r="X13" s="14">
        <v>0.6</v>
      </c>
      <c r="Y13" s="15">
        <f t="shared" si="3"/>
        <v>10293.6</v>
      </c>
      <c r="Z13" s="16">
        <v>0.02</v>
      </c>
      <c r="AA13" s="17">
        <f t="shared" si="4"/>
        <v>205.87200000000001</v>
      </c>
      <c r="AB13" s="17">
        <f t="shared" si="5"/>
        <v>10087.728000000001</v>
      </c>
      <c r="AC13" s="12"/>
      <c r="AD13" s="18">
        <v>0.5</v>
      </c>
    </row>
    <row r="14" spans="1:30" s="10" customFormat="1" ht="15.75" x14ac:dyDescent="0.25">
      <c r="A14" s="11">
        <v>46030</v>
      </c>
      <c r="B14" s="12" t="s">
        <v>29</v>
      </c>
      <c r="C14" s="12" t="s">
        <v>115</v>
      </c>
      <c r="D14" s="12" t="s">
        <v>42</v>
      </c>
      <c r="E14" s="12" t="s">
        <v>83</v>
      </c>
      <c r="F14" s="12" t="s">
        <v>116</v>
      </c>
      <c r="G14" s="12" t="s">
        <v>117</v>
      </c>
      <c r="H14" s="12" t="s">
        <v>45</v>
      </c>
      <c r="I14" s="12" t="s">
        <v>79</v>
      </c>
      <c r="J14" s="12" t="s">
        <v>118</v>
      </c>
      <c r="K14" s="12" t="s">
        <v>119</v>
      </c>
      <c r="L14" s="12" t="s">
        <v>48</v>
      </c>
      <c r="M14" s="12" t="s">
        <v>120</v>
      </c>
      <c r="N14" s="12" t="s">
        <v>49</v>
      </c>
      <c r="O14" s="12" t="s">
        <v>121</v>
      </c>
      <c r="P14" s="13">
        <v>46031</v>
      </c>
      <c r="Q14" s="13">
        <v>46395</v>
      </c>
      <c r="R14" s="12">
        <v>0</v>
      </c>
      <c r="S14" s="12">
        <v>0</v>
      </c>
      <c r="T14" s="12">
        <v>0</v>
      </c>
      <c r="U14" s="12">
        <v>7947</v>
      </c>
      <c r="V14" s="12">
        <v>7947</v>
      </c>
      <c r="W14" s="12">
        <v>9377</v>
      </c>
      <c r="X14" s="19">
        <v>0.44500000000000001</v>
      </c>
      <c r="Y14" s="15">
        <f t="shared" si="3"/>
        <v>3536.415</v>
      </c>
      <c r="Z14" s="16">
        <v>0.02</v>
      </c>
      <c r="AA14" s="17">
        <f t="shared" si="4"/>
        <v>70.728300000000004</v>
      </c>
      <c r="AB14" s="17">
        <f t="shared" si="5"/>
        <v>3465.6866999999997</v>
      </c>
      <c r="AC14" s="12"/>
      <c r="AD14" s="10">
        <v>46.5</v>
      </c>
    </row>
    <row r="15" spans="1:30" s="10" customFormat="1" ht="15.75" x14ac:dyDescent="0.25">
      <c r="A15" s="11">
        <v>46031</v>
      </c>
      <c r="B15" s="12" t="s">
        <v>29</v>
      </c>
      <c r="C15" s="12" t="s">
        <v>122</v>
      </c>
      <c r="D15" s="12" t="s">
        <v>42</v>
      </c>
      <c r="E15" s="12" t="s">
        <v>32</v>
      </c>
      <c r="F15" s="12" t="s">
        <v>33</v>
      </c>
      <c r="G15" s="12" t="s">
        <v>123</v>
      </c>
      <c r="H15" s="12" t="s">
        <v>54</v>
      </c>
      <c r="I15" s="12" t="s">
        <v>124</v>
      </c>
      <c r="J15" s="12" t="s">
        <v>118</v>
      </c>
      <c r="K15" s="12" t="s">
        <v>48</v>
      </c>
      <c r="L15" s="12" t="s">
        <v>125</v>
      </c>
      <c r="M15" s="12" t="s">
        <v>58</v>
      </c>
      <c r="N15" s="12" t="s">
        <v>49</v>
      </c>
      <c r="O15" s="12" t="s">
        <v>126</v>
      </c>
      <c r="P15" s="13">
        <v>46032</v>
      </c>
      <c r="Q15" s="13">
        <v>46396</v>
      </c>
      <c r="R15" s="12">
        <v>0</v>
      </c>
      <c r="S15" s="12">
        <v>110000</v>
      </c>
      <c r="T15" s="12">
        <v>458</v>
      </c>
      <c r="U15" s="12">
        <v>16474</v>
      </c>
      <c r="V15" s="12">
        <v>16932</v>
      </c>
      <c r="W15" s="12">
        <v>17894</v>
      </c>
      <c r="X15" s="14">
        <v>0.66</v>
      </c>
      <c r="Y15" s="15">
        <f t="shared" si="3"/>
        <v>11175.12</v>
      </c>
      <c r="Z15" s="16">
        <v>0.02</v>
      </c>
      <c r="AA15" s="17">
        <f t="shared" si="4"/>
        <v>223.50240000000002</v>
      </c>
      <c r="AB15" s="17">
        <f t="shared" si="5"/>
        <v>10951.617600000001</v>
      </c>
      <c r="AC15" s="12"/>
      <c r="AD15" s="18">
        <v>0.68</v>
      </c>
    </row>
    <row r="16" spans="1:30" s="10" customFormat="1" ht="15.75" x14ac:dyDescent="0.25">
      <c r="A16" s="11">
        <v>46031</v>
      </c>
      <c r="B16" s="12" t="s">
        <v>29</v>
      </c>
      <c r="C16" s="12" t="s">
        <v>127</v>
      </c>
      <c r="D16" s="12" t="s">
        <v>31</v>
      </c>
      <c r="E16" s="12" t="s">
        <v>32</v>
      </c>
      <c r="F16" s="12" t="s">
        <v>33</v>
      </c>
      <c r="G16" s="12" t="s">
        <v>128</v>
      </c>
      <c r="H16" s="12" t="s">
        <v>111</v>
      </c>
      <c r="I16" s="12" t="s">
        <v>112</v>
      </c>
      <c r="J16" s="12" t="s">
        <v>37</v>
      </c>
      <c r="K16" s="12" t="s">
        <v>129</v>
      </c>
      <c r="L16" s="12" t="s">
        <v>129</v>
      </c>
      <c r="M16" s="12" t="s">
        <v>39</v>
      </c>
      <c r="N16" s="12"/>
      <c r="O16" s="12" t="s">
        <v>130</v>
      </c>
      <c r="P16" s="13">
        <v>46038</v>
      </c>
      <c r="Q16" s="13">
        <v>46402</v>
      </c>
      <c r="R16" s="12">
        <v>25</v>
      </c>
      <c r="S16" s="12">
        <v>714560</v>
      </c>
      <c r="T16" s="12">
        <v>5351</v>
      </c>
      <c r="U16" s="12">
        <v>16474</v>
      </c>
      <c r="V16" s="12">
        <v>21825</v>
      </c>
      <c r="W16" s="12">
        <v>23667</v>
      </c>
      <c r="X16" s="14">
        <v>0.6</v>
      </c>
      <c r="Y16" s="15">
        <f t="shared" si="3"/>
        <v>13095</v>
      </c>
      <c r="Z16" s="16">
        <v>0.02</v>
      </c>
      <c r="AA16" s="17">
        <f t="shared" si="4"/>
        <v>261.89999999999998</v>
      </c>
      <c r="AB16" s="17">
        <f t="shared" si="5"/>
        <v>12833.1</v>
      </c>
      <c r="AC16" s="12"/>
      <c r="AD16" s="18">
        <v>0.5</v>
      </c>
    </row>
    <row r="17" spans="1:30" s="10" customFormat="1" ht="15.75" x14ac:dyDescent="0.25">
      <c r="A17" s="11">
        <v>46031</v>
      </c>
      <c r="B17" s="12" t="s">
        <v>29</v>
      </c>
      <c r="C17" s="12" t="s">
        <v>131</v>
      </c>
      <c r="D17" s="12" t="s">
        <v>42</v>
      </c>
      <c r="E17" s="12" t="s">
        <v>83</v>
      </c>
      <c r="F17" s="12" t="s">
        <v>33</v>
      </c>
      <c r="G17" s="12" t="s">
        <v>132</v>
      </c>
      <c r="H17" s="12" t="s">
        <v>133</v>
      </c>
      <c r="I17" s="12" t="s">
        <v>134</v>
      </c>
      <c r="J17" s="12" t="s">
        <v>135</v>
      </c>
      <c r="K17" s="12" t="s">
        <v>48</v>
      </c>
      <c r="L17" s="12" t="s">
        <v>136</v>
      </c>
      <c r="M17" s="12" t="s">
        <v>58</v>
      </c>
      <c r="N17" s="12" t="s">
        <v>49</v>
      </c>
      <c r="O17" s="12" t="s">
        <v>137</v>
      </c>
      <c r="P17" s="13">
        <v>46032</v>
      </c>
      <c r="Q17" s="13">
        <v>46396</v>
      </c>
      <c r="R17" s="12">
        <v>0</v>
      </c>
      <c r="S17" s="12">
        <v>0</v>
      </c>
      <c r="T17" s="12">
        <v>0</v>
      </c>
      <c r="U17" s="12">
        <v>4867</v>
      </c>
      <c r="V17" s="12">
        <v>4867</v>
      </c>
      <c r="W17" s="12">
        <v>5159</v>
      </c>
      <c r="X17" s="20">
        <v>0.55500000000000005</v>
      </c>
      <c r="Y17" s="15">
        <f t="shared" si="3"/>
        <v>2701.1850000000004</v>
      </c>
      <c r="Z17" s="16">
        <v>0.02</v>
      </c>
      <c r="AA17" s="17">
        <f t="shared" si="4"/>
        <v>54.023700000000012</v>
      </c>
      <c r="AB17" s="17">
        <f t="shared" si="5"/>
        <v>2647.1613000000002</v>
      </c>
      <c r="AC17" s="12"/>
      <c r="AD17" s="10">
        <v>57.5</v>
      </c>
    </row>
    <row r="18" spans="1:30" s="10" customFormat="1" ht="15.75" x14ac:dyDescent="0.25">
      <c r="A18" s="11">
        <v>46031</v>
      </c>
      <c r="B18" s="12" t="s">
        <v>29</v>
      </c>
      <c r="C18" s="12" t="s">
        <v>138</v>
      </c>
      <c r="D18" s="12" t="s">
        <v>31</v>
      </c>
      <c r="E18" s="12" t="s">
        <v>32</v>
      </c>
      <c r="F18" s="12" t="s">
        <v>33</v>
      </c>
      <c r="G18" s="12" t="s">
        <v>139</v>
      </c>
      <c r="H18" s="12" t="s">
        <v>35</v>
      </c>
      <c r="I18" s="12" t="s">
        <v>140</v>
      </c>
      <c r="J18" s="12" t="s">
        <v>106</v>
      </c>
      <c r="K18" s="12" t="s">
        <v>141</v>
      </c>
      <c r="L18" s="12" t="s">
        <v>141</v>
      </c>
      <c r="M18" s="12" t="s">
        <v>39</v>
      </c>
      <c r="N18" s="12"/>
      <c r="O18" s="12" t="s">
        <v>142</v>
      </c>
      <c r="P18" s="13">
        <v>46038</v>
      </c>
      <c r="Q18" s="13">
        <v>46402</v>
      </c>
      <c r="R18" s="12">
        <v>20</v>
      </c>
      <c r="S18" s="12">
        <v>362000</v>
      </c>
      <c r="T18" s="12">
        <v>603</v>
      </c>
      <c r="U18" s="12">
        <v>16474</v>
      </c>
      <c r="V18" s="12">
        <v>17077</v>
      </c>
      <c r="W18" s="12">
        <v>18064</v>
      </c>
      <c r="X18" s="14">
        <v>0.6</v>
      </c>
      <c r="Y18" s="15">
        <f t="shared" si="3"/>
        <v>10246.199999999999</v>
      </c>
      <c r="Z18" s="16">
        <v>0.02</v>
      </c>
      <c r="AA18" s="17">
        <f t="shared" si="4"/>
        <v>204.92399999999998</v>
      </c>
      <c r="AB18" s="17">
        <f t="shared" si="5"/>
        <v>10041.275999999998</v>
      </c>
      <c r="AC18" s="12"/>
      <c r="AD18" s="18">
        <v>0.5</v>
      </c>
    </row>
    <row r="19" spans="1:30" s="10" customFormat="1" ht="15.75" x14ac:dyDescent="0.25">
      <c r="A19" s="11">
        <v>46031</v>
      </c>
      <c r="B19" s="12" t="s">
        <v>29</v>
      </c>
      <c r="C19" s="12" t="s">
        <v>143</v>
      </c>
      <c r="D19" s="12" t="s">
        <v>42</v>
      </c>
      <c r="E19" s="12" t="s">
        <v>32</v>
      </c>
      <c r="F19" s="12" t="s">
        <v>33</v>
      </c>
      <c r="G19" s="12" t="s">
        <v>144</v>
      </c>
      <c r="H19" s="12" t="s">
        <v>145</v>
      </c>
      <c r="I19" s="12" t="s">
        <v>146</v>
      </c>
      <c r="J19" s="12" t="s">
        <v>37</v>
      </c>
      <c r="K19" s="12" t="s">
        <v>48</v>
      </c>
      <c r="L19" s="12" t="s">
        <v>147</v>
      </c>
      <c r="M19" s="12" t="s">
        <v>58</v>
      </c>
      <c r="N19" s="12" t="s">
        <v>101</v>
      </c>
      <c r="O19" s="12" t="s">
        <v>148</v>
      </c>
      <c r="P19" s="13">
        <v>46037</v>
      </c>
      <c r="Q19" s="13">
        <v>46401</v>
      </c>
      <c r="R19" s="12">
        <v>20</v>
      </c>
      <c r="S19" s="12">
        <v>400000</v>
      </c>
      <c r="T19" s="12">
        <v>3187</v>
      </c>
      <c r="U19" s="12">
        <v>16534</v>
      </c>
      <c r="V19" s="12">
        <v>19721</v>
      </c>
      <c r="W19" s="12">
        <v>21184</v>
      </c>
      <c r="X19" s="14">
        <v>0.68</v>
      </c>
      <c r="Y19" s="15">
        <f t="shared" si="3"/>
        <v>13410.28</v>
      </c>
      <c r="Z19" s="16">
        <v>0.02</v>
      </c>
      <c r="AA19" s="17">
        <f t="shared" si="4"/>
        <v>268.2056</v>
      </c>
      <c r="AB19" s="17">
        <f t="shared" si="5"/>
        <v>13142.074400000001</v>
      </c>
      <c r="AC19" s="12"/>
      <c r="AD19" s="10">
        <v>70</v>
      </c>
    </row>
    <row r="20" spans="1:30" s="10" customFormat="1" ht="15.75" x14ac:dyDescent="0.25">
      <c r="A20" s="11">
        <v>46031</v>
      </c>
      <c r="B20" s="12" t="s">
        <v>149</v>
      </c>
      <c r="C20" s="12" t="s">
        <v>150</v>
      </c>
      <c r="D20" s="12" t="s">
        <v>151</v>
      </c>
      <c r="E20" s="12" t="s">
        <v>32</v>
      </c>
      <c r="F20" s="12" t="s">
        <v>33</v>
      </c>
      <c r="G20" s="12" t="s">
        <v>152</v>
      </c>
      <c r="H20" s="12" t="s">
        <v>153</v>
      </c>
      <c r="I20" s="12" t="s">
        <v>154</v>
      </c>
      <c r="J20" s="12" t="s">
        <v>118</v>
      </c>
      <c r="K20" s="12" t="s">
        <v>155</v>
      </c>
      <c r="L20" s="12" t="s">
        <v>156</v>
      </c>
      <c r="M20" s="12" t="s">
        <v>157</v>
      </c>
      <c r="N20" s="12" t="s">
        <v>49</v>
      </c>
      <c r="O20" s="12" t="s">
        <v>158</v>
      </c>
      <c r="P20" s="13">
        <v>46031</v>
      </c>
      <c r="Q20" s="13">
        <v>46395</v>
      </c>
      <c r="R20" s="12">
        <v>0</v>
      </c>
      <c r="S20" s="12">
        <v>337111</v>
      </c>
      <c r="T20" s="12">
        <v>733</v>
      </c>
      <c r="U20" s="12">
        <v>35638</v>
      </c>
      <c r="V20" s="12">
        <v>36371</v>
      </c>
      <c r="W20" s="12">
        <v>38327</v>
      </c>
      <c r="X20" s="14">
        <v>0.33</v>
      </c>
      <c r="Y20" s="15">
        <f t="shared" si="3"/>
        <v>12002.43</v>
      </c>
      <c r="Z20" s="16">
        <v>0.02</v>
      </c>
      <c r="AA20" s="17">
        <f t="shared" si="4"/>
        <v>240.04860000000002</v>
      </c>
      <c r="AB20" s="17">
        <f t="shared" si="5"/>
        <v>11762.3814</v>
      </c>
      <c r="AC20" s="12"/>
      <c r="AD20" s="18">
        <v>0.35</v>
      </c>
    </row>
    <row r="21" spans="1:30" s="10" customFormat="1" ht="15.75" x14ac:dyDescent="0.25">
      <c r="A21" s="11">
        <v>46031</v>
      </c>
      <c r="B21" s="12" t="s">
        <v>149</v>
      </c>
      <c r="C21" s="12" t="s">
        <v>159</v>
      </c>
      <c r="D21" s="12" t="s">
        <v>151</v>
      </c>
      <c r="E21" s="12" t="s">
        <v>83</v>
      </c>
      <c r="F21" s="12" t="s">
        <v>116</v>
      </c>
      <c r="G21" s="12" t="s">
        <v>160</v>
      </c>
      <c r="H21" s="12" t="s">
        <v>35</v>
      </c>
      <c r="I21" s="12" t="s">
        <v>161</v>
      </c>
      <c r="J21" s="12" t="s">
        <v>162</v>
      </c>
      <c r="K21" s="12" t="s">
        <v>163</v>
      </c>
      <c r="L21" s="12" t="s">
        <v>48</v>
      </c>
      <c r="M21" s="12" t="s">
        <v>164</v>
      </c>
      <c r="N21" s="12" t="s">
        <v>49</v>
      </c>
      <c r="O21" s="12" t="s">
        <v>165</v>
      </c>
      <c r="P21" s="13">
        <v>46031</v>
      </c>
      <c r="Q21" s="13">
        <v>46395</v>
      </c>
      <c r="R21" s="12">
        <v>0</v>
      </c>
      <c r="S21" s="12">
        <v>0</v>
      </c>
      <c r="T21" s="12">
        <v>0</v>
      </c>
      <c r="U21" s="12">
        <v>2614</v>
      </c>
      <c r="V21" s="12">
        <v>2614</v>
      </c>
      <c r="W21" s="12">
        <v>3085</v>
      </c>
      <c r="X21" s="21">
        <v>0.21</v>
      </c>
      <c r="Y21" s="15">
        <f t="shared" si="3"/>
        <v>548.93999999999994</v>
      </c>
      <c r="Z21" s="16">
        <v>0.02</v>
      </c>
      <c r="AA21" s="17">
        <f t="shared" si="4"/>
        <v>10.9788</v>
      </c>
      <c r="AB21" s="17">
        <f t="shared" si="5"/>
        <v>537.96119999999996</v>
      </c>
      <c r="AC21" s="12"/>
      <c r="AD21" s="18">
        <v>0.23</v>
      </c>
    </row>
    <row r="22" spans="1:30" s="10" customFormat="1" ht="15.75" x14ac:dyDescent="0.25">
      <c r="A22" s="11">
        <v>46031</v>
      </c>
      <c r="B22" s="12" t="s">
        <v>149</v>
      </c>
      <c r="C22" s="12" t="s">
        <v>166</v>
      </c>
      <c r="D22" s="12" t="s">
        <v>151</v>
      </c>
      <c r="E22" s="12" t="s">
        <v>83</v>
      </c>
      <c r="F22" s="12" t="s">
        <v>33</v>
      </c>
      <c r="G22" s="12" t="s">
        <v>167</v>
      </c>
      <c r="H22" s="12" t="s">
        <v>168</v>
      </c>
      <c r="I22" s="12" t="s">
        <v>169</v>
      </c>
      <c r="J22" s="12" t="s">
        <v>47</v>
      </c>
      <c r="K22" s="12" t="s">
        <v>170</v>
      </c>
      <c r="L22" s="12" t="s">
        <v>171</v>
      </c>
      <c r="M22" s="12" t="s">
        <v>157</v>
      </c>
      <c r="N22" s="12" t="s">
        <v>49</v>
      </c>
      <c r="O22" s="12" t="s">
        <v>172</v>
      </c>
      <c r="P22" s="13">
        <v>46031</v>
      </c>
      <c r="Q22" s="13">
        <v>46395</v>
      </c>
      <c r="R22" s="12">
        <v>0</v>
      </c>
      <c r="S22" s="12">
        <v>0</v>
      </c>
      <c r="T22" s="12">
        <v>0</v>
      </c>
      <c r="U22" s="12">
        <v>27286</v>
      </c>
      <c r="V22" s="12">
        <v>27286</v>
      </c>
      <c r="W22" s="12">
        <v>28663</v>
      </c>
      <c r="X22" s="21">
        <v>0.38</v>
      </c>
      <c r="Y22" s="15">
        <f t="shared" si="3"/>
        <v>10368.68</v>
      </c>
      <c r="Z22" s="16">
        <v>0.02</v>
      </c>
      <c r="AA22" s="17">
        <f t="shared" si="4"/>
        <v>207.37360000000001</v>
      </c>
      <c r="AB22" s="17">
        <f t="shared" si="5"/>
        <v>10161.306399999999</v>
      </c>
      <c r="AC22" s="12"/>
      <c r="AD22" s="18">
        <v>0.4</v>
      </c>
    </row>
    <row r="23" spans="1:30" s="10" customFormat="1" ht="15.75" x14ac:dyDescent="0.25">
      <c r="A23" s="11">
        <v>46031</v>
      </c>
      <c r="B23" s="12" t="s">
        <v>29</v>
      </c>
      <c r="C23" s="12" t="s">
        <v>173</v>
      </c>
      <c r="D23" s="12" t="s">
        <v>42</v>
      </c>
      <c r="E23" s="12" t="s">
        <v>32</v>
      </c>
      <c r="F23" s="12" t="s">
        <v>33</v>
      </c>
      <c r="G23" s="12" t="s">
        <v>174</v>
      </c>
      <c r="H23" s="12" t="s">
        <v>91</v>
      </c>
      <c r="I23" s="12" t="s">
        <v>175</v>
      </c>
      <c r="J23" s="12" t="s">
        <v>69</v>
      </c>
      <c r="K23" s="12" t="s">
        <v>48</v>
      </c>
      <c r="L23" s="12" t="s">
        <v>176</v>
      </c>
      <c r="M23" s="12" t="s">
        <v>39</v>
      </c>
      <c r="N23" s="12" t="s">
        <v>101</v>
      </c>
      <c r="O23" s="12" t="s">
        <v>177</v>
      </c>
      <c r="P23" s="13">
        <v>46032</v>
      </c>
      <c r="Q23" s="13">
        <v>46396</v>
      </c>
      <c r="R23" s="12">
        <v>20</v>
      </c>
      <c r="S23" s="12">
        <v>100000</v>
      </c>
      <c r="T23" s="12">
        <v>317</v>
      </c>
      <c r="U23" s="12">
        <v>4927</v>
      </c>
      <c r="V23" s="12">
        <v>5244</v>
      </c>
      <c r="W23" s="12">
        <v>5604</v>
      </c>
      <c r="X23" s="14">
        <v>0.55000000000000004</v>
      </c>
      <c r="Y23" s="15">
        <f t="shared" si="3"/>
        <v>2884.2000000000003</v>
      </c>
      <c r="Z23" s="16">
        <v>0.02</v>
      </c>
      <c r="AA23" s="17">
        <f t="shared" si="4"/>
        <v>57.684000000000005</v>
      </c>
      <c r="AB23" s="17">
        <f t="shared" si="5"/>
        <v>2826.5160000000001</v>
      </c>
      <c r="AC23" s="12"/>
      <c r="AD23" s="10">
        <v>57</v>
      </c>
    </row>
    <row r="24" spans="1:30" x14ac:dyDescent="0.25">
      <c r="X24" t="s">
        <v>178</v>
      </c>
      <c r="Y24" s="22">
        <f>SUM(Y2:Y23)</f>
        <v>185235.47</v>
      </c>
    </row>
    <row r="25" spans="1:30" x14ac:dyDescent="0.25">
      <c r="X25" t="s">
        <v>179</v>
      </c>
      <c r="Y25" s="23">
        <v>0.18</v>
      </c>
    </row>
    <row r="26" spans="1:30" x14ac:dyDescent="0.25">
      <c r="Y26">
        <f>Y24*Y25</f>
        <v>33342.384599999998</v>
      </c>
    </row>
  </sheetData>
  <conditionalFormatting sqref="C1">
    <cfRule type="duplicateValues" dxfId="15" priority="16"/>
  </conditionalFormatting>
  <conditionalFormatting sqref="C1">
    <cfRule type="duplicateValues" dxfId="14" priority="14"/>
  </conditionalFormatting>
  <conditionalFormatting sqref="C2:C11">
    <cfRule type="duplicateValues" dxfId="13" priority="11"/>
  </conditionalFormatting>
  <conditionalFormatting sqref="C1:C11">
    <cfRule type="duplicateValues" dxfId="12" priority="9"/>
  </conditionalFormatting>
  <conditionalFormatting sqref="G1">
    <cfRule type="duplicateValues" dxfId="11" priority="15"/>
  </conditionalFormatting>
  <conditionalFormatting sqref="G1">
    <cfRule type="duplicateValues" dxfId="10" priority="12"/>
    <cfRule type="duplicateValues" dxfId="9" priority="13"/>
  </conditionalFormatting>
  <conditionalFormatting sqref="G1:G11">
    <cfRule type="duplicateValues" dxfId="8" priority="10"/>
  </conditionalFormatting>
  <conditionalFormatting sqref="C12:C23">
    <cfRule type="duplicateValues" dxfId="5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2026-01-10T10:26:32Z</dcterms:created>
  <dcterms:modified xsi:type="dcterms:W3CDTF">2026-01-10T10:42:43Z</dcterms:modified>
</cp:coreProperties>
</file>