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2E4CE139-B0B3-40AC-8F49-8C5C8A2B2134}" xr6:coauthVersionLast="47" xr6:coauthVersionMax="47" xr10:uidLastSave="{00000000-0000-0000-0000-000000000000}"/>
  <bookViews>
    <workbookView xWindow="-120" yWindow="-120" windowWidth="29040" windowHeight="15720" xr2:uid="{8BCD3F72-D628-4E17-ABBE-189DE0F09BC5}"/>
  </bookViews>
  <sheets>
    <sheet name="Sheet1" sheetId="1" r:id="rId1"/>
  </sheets>
  <definedNames>
    <definedName name="_xlnm._FilterDatabase" localSheetId="0" hidden="1">Sheet1!$A$1:$AA$42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44" i="1" l="1"/>
  <c r="N16" i="1"/>
  <c r="N15" i="1"/>
  <c r="N42" i="1"/>
  <c r="N41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18" i="1"/>
  <c r="N17" i="1"/>
  <c r="N2" i="1"/>
  <c r="N20" i="1"/>
  <c r="N40" i="1"/>
  <c r="N39" i="1"/>
  <c r="N19" i="1"/>
  <c r="N14" i="1"/>
  <c r="N13" i="1"/>
  <c r="N12" i="1"/>
  <c r="N11" i="1"/>
  <c r="N10" i="1"/>
  <c r="N9" i="1"/>
  <c r="N8" i="1"/>
  <c r="N7" i="1"/>
  <c r="N6" i="1"/>
  <c r="N5" i="1"/>
  <c r="N4" i="1"/>
  <c r="N3" i="1"/>
  <c r="N43" i="1" l="1"/>
  <c r="X43" i="1" s="1"/>
  <c r="N45" i="1" l="1"/>
  <c r="N46" i="1" s="1"/>
</calcChain>
</file>

<file path=xl/sharedStrings.xml><?xml version="1.0" encoding="utf-8"?>
<sst xmlns="http://schemas.openxmlformats.org/spreadsheetml/2006/main" count="604" uniqueCount="301">
  <si>
    <t>id</t>
  </si>
  <si>
    <t>name</t>
  </si>
  <si>
    <t>address</t>
  </si>
  <si>
    <t>phone</t>
  </si>
  <si>
    <t>registrationNumber</t>
  </si>
  <si>
    <t>policyNumber</t>
  </si>
  <si>
    <t>policyStartDate</t>
  </si>
  <si>
    <t>policyEndDate</t>
  </si>
  <si>
    <t>company</t>
  </si>
  <si>
    <t>odPremium</t>
  </si>
  <si>
    <t>netPremium</t>
  </si>
  <si>
    <t>grossPremium</t>
  </si>
  <si>
    <t>subAgent</t>
  </si>
  <si>
    <t>make</t>
  </si>
  <si>
    <t>model</t>
  </si>
  <si>
    <t>segment</t>
  </si>
  <si>
    <t>status</t>
  </si>
  <si>
    <t>createdAt</t>
  </si>
  <si>
    <t>updatedAt</t>
  </si>
  <si>
    <t>netCommissionPercent</t>
  </si>
  <si>
    <t>odCommissionPercent</t>
  </si>
  <si>
    <t>outNetCommissionPercent</t>
  </si>
  <si>
    <t>outOdCommissionPercent</t>
  </si>
  <si>
    <t>commission</t>
  </si>
  <si>
    <t>user</t>
  </si>
  <si>
    <t>MR. SAVIN MAHADEV KAMBLE</t>
  </si>
  <si>
    <t xml:space="preserve"> S NO 77/1 SAMARTH NAGAR NR TANMAY, HIGH SCHOOL NAVI SANGVI,PIMPLE GURAV PUNE,, 9011062807, PUNE- 411061, MAHARASHTRA</t>
  </si>
  <si>
    <t xml:space="preserve"> MH14FU1699</t>
  </si>
  <si>
    <t>6103477677 01 00</t>
  </si>
  <si>
    <t>2026-02-03T18:30:00.000Z</t>
  </si>
  <si>
    <t>2027-02-03T18:30:00.000Z</t>
  </si>
  <si>
    <t>TATA AIG</t>
  </si>
  <si>
    <t>SOHAIL SALIM SHAIKH</t>
  </si>
  <si>
    <t xml:space="preserve"> PIAGGIO/VESPA</t>
  </si>
  <si>
    <t>two wheeler</t>
  </si>
  <si>
    <t>TWO WHEELER</t>
  </si>
  <si>
    <t>2026-02-04T10:19:57.000Z</t>
  </si>
  <si>
    <t>[object Object]</t>
  </si>
  <si>
    <t>Mr ANAND RAMDAS JAGTAP</t>
  </si>
  <si>
    <t>A/P: LONI KALBHOR, MALTI MALA, BEHIND RAHIL AG ENCY, TAL .HAVELI PUNE MAHARASHTRA, 985066574 3, HAVELI, -MAHARASHTRA 412201</t>
  </si>
  <si>
    <t>MH12HB0301</t>
  </si>
  <si>
    <t>6302700772 01 00</t>
  </si>
  <si>
    <t>2026-02-05T18:30:00.000Z</t>
  </si>
  <si>
    <t>2027-02-02T18:30:00.000Z</t>
  </si>
  <si>
    <t>TATA MOTOR</t>
  </si>
  <si>
    <t>LP 909</t>
  </si>
  <si>
    <t>PCV</t>
  </si>
  <si>
    <t>2026-02-04T11:10:36.000Z</t>
  </si>
  <si>
    <t>JAY MALHAR ENTERPRISES</t>
  </si>
  <si>
    <t>NEAR MATOSHREE HEIGHTS NEAR RENUKA STORE, ADARSH NAGAR, DIGHI, DHARMAVEER SAMBHAJI ADARSH NAGAR, DIGHI, DHARMAVEER SAMBHAJI PUNE MAHARASHTRA 411015</t>
  </si>
  <si>
    <t>MH14CW1503</t>
  </si>
  <si>
    <t>3004/427478873/00/B00</t>
  </si>
  <si>
    <t>ICICI LOMBARD</t>
  </si>
  <si>
    <t>TATA MOTORS</t>
  </si>
  <si>
    <t>LPO 1512</t>
  </si>
  <si>
    <t>2026-02-04T11:15:05.000Z</t>
  </si>
  <si>
    <t>ASCOTT TRANSLINKS INDIA PVT LTD</t>
  </si>
  <si>
    <t>S NO 438 SHOP NO 34 SAGAR COMPLEX, OPPKASARWADISTATIONNASHIKPHATA,KASARWADI,PUNE,MAHARASHTRA,, PUNE, -MAHARASHTRA 411034 MOB NO-8888827985. PUNE MAHARASHTRA 411034</t>
  </si>
  <si>
    <t>MH14LB7361</t>
  </si>
  <si>
    <t>3004/427617127/00/000</t>
  </si>
  <si>
    <t>2026-02-06T18:30:00.000Z</t>
  </si>
  <si>
    <t>2027-02-05T18:30:00.000Z</t>
  </si>
  <si>
    <t>FORCE MOTORS LTD</t>
  </si>
  <si>
    <t xml:space="preserve">TRAVELLER T1 </t>
  </si>
  <si>
    <t>2026-02-04T12:33:24.000Z</t>
  </si>
  <si>
    <t>2026-02-04T12:33:36.000Z</t>
  </si>
  <si>
    <t>MH14LB7360</t>
  </si>
  <si>
    <t>3004/427617126/00/000</t>
  </si>
  <si>
    <t>force</t>
  </si>
  <si>
    <t>2026-02-04T12:36:10.000Z</t>
  </si>
  <si>
    <t>ASCOTT TRANSLINKS INDIA PVT LTD S NO 438 SHOP NO 34 SAGAR COMPLEX, OPPKASARWADISTATIONNASHIKPHATA,KASARWADI,PUNE,MAHARASHTRA,, PUNE, -MAHARASHTRA 411034 MOB NO-8888827985. PUNE MAHARASHTRA 411034</t>
  </si>
  <si>
    <t>MH14LB7363</t>
  </si>
  <si>
    <t>3004/427617118/00/000</t>
  </si>
  <si>
    <t>TRAVELLER T1</t>
  </si>
  <si>
    <t>2026-02-04T12:43:40.000Z</t>
  </si>
  <si>
    <t>ASCOTT TRANSLINKS INDIA PVT LTD S NO 438 SHOP NO 34 SAGAR COMPLEX, OPPKASARWADISTATIONNASHIKPHATA,KASARWADI,PUNE,MAHARASHTRA,, PUNE, -MAHARASHTRA 411034 MOB NO-8888827985. PUNE MAHARASHTRA 4110348888827985</t>
  </si>
  <si>
    <t>MH14LB7362</t>
  </si>
  <si>
    <t>3004/427617121/00/000</t>
  </si>
  <si>
    <t>ICICI LOMBARD General Insurance Company Limited</t>
  </si>
  <si>
    <t>2026-02-04T12:44:27.000Z</t>
  </si>
  <si>
    <t>MH14LB7365</t>
  </si>
  <si>
    <t>3004/427617035/00/000</t>
  </si>
  <si>
    <t>2026-02-04T12:45:06.000Z</t>
  </si>
  <si>
    <t>MH14LB7364</t>
  </si>
  <si>
    <t>3004/427617119/00/000</t>
  </si>
  <si>
    <t>force motor</t>
  </si>
  <si>
    <t>2026-02-04T12:51:31.000Z</t>
  </si>
  <si>
    <t>MH14LB7366</t>
  </si>
  <si>
    <t>3004/427616950/00/000</t>
  </si>
  <si>
    <t>2026-02-04T12:52:38.000Z</t>
  </si>
  <si>
    <t>MH14LB7357</t>
  </si>
  <si>
    <t>3004/427616839/00/000</t>
  </si>
  <si>
    <t>force motorTRAVELLER T1</t>
  </si>
  <si>
    <t>2026-02-04T12:53:18.000Z</t>
  </si>
  <si>
    <t>MH14LB7358</t>
  </si>
  <si>
    <t>3004/427616738/00/000</t>
  </si>
  <si>
    <t xml:space="preserve">FORCE </t>
  </si>
  <si>
    <t>2026-02-04T12:58:47.000Z</t>
  </si>
  <si>
    <t>MH14LB7359</t>
  </si>
  <si>
    <t>3004/427616514/00/000</t>
  </si>
  <si>
    <t>2026-02-04T12:59:50.000Z</t>
  </si>
  <si>
    <t>Mr.EKNATH RAJARAM BARDADE</t>
  </si>
  <si>
    <t>NR BHAIRAVNATH MANDIR PISAWARE TAL BHOR PUNE 412206 PUNE,MAHARASHTRA 412206</t>
  </si>
  <si>
    <t xml:space="preserve"> 99754 78246</t>
  </si>
  <si>
    <t xml:space="preserve"> MH12SY5233</t>
  </si>
  <si>
    <t>VOT0019380000100</t>
  </si>
  <si>
    <t>2027-02-04T18:30:00.000Z</t>
  </si>
  <si>
    <t>ROYAL SUNDARAM</t>
  </si>
  <si>
    <t>L 3408 TRACTOR</t>
  </si>
  <si>
    <t>MISD</t>
  </si>
  <si>
    <t>2026-02-04T13:35:43.000Z</t>
  </si>
  <si>
    <t>Mr. SUNTOSH PANDURANG VAKHARKAR</t>
  </si>
  <si>
    <t xml:space="preserve"> FLAT NO,42,PATANG PLAZA PHASE-1 BHARATI VIDHYAPITH, OPP, P.I.T.C COLLAGE KATRAJ Pune Maharashtra, PUNE- 411046, MAHARASHTRA</t>
  </si>
  <si>
    <t xml:space="preserve"> MH 12 SN 2333</t>
  </si>
  <si>
    <t xml:space="preserve"> 6106250581 00 00</t>
  </si>
  <si>
    <t xml:space="preserve"> ROYAL ENFIELD/CLASSIC 350</t>
  </si>
  <si>
    <t>2026-02-05T13:44:48.000Z</t>
  </si>
  <si>
    <t>UMESH HANMATRAV CHAVAN</t>
  </si>
  <si>
    <t>PACHUNDKAR WASTI RANJANGAON GANPATI , PUNE MAHARSHTRA ,PUNE, Pune, Maharashtra 41220</t>
  </si>
  <si>
    <t>MH12BV6165</t>
  </si>
  <si>
    <t>POPMCAR00102365255</t>
  </si>
  <si>
    <t>SBI General Insurance Company Limited</t>
  </si>
  <si>
    <t>Maruti Suzuki,Alto &amp; Lx BS IV</t>
  </si>
  <si>
    <t>PVT CAR TP</t>
  </si>
  <si>
    <t>2026-02-05T13:52:18.000Z</t>
  </si>
  <si>
    <t>Mr.MANISHA YOGESH KATE</t>
  </si>
  <si>
    <t>EKTA CORP HOU SOC FLAT NO 10 BLDG NO 2 NR OLD RTO OFFICE PURNA NAGAR CHINCHWAD PIMPRICHINCHWAD - 411019, MAHARASHTR</t>
  </si>
  <si>
    <t xml:space="preserve"> 96893 73499</t>
  </si>
  <si>
    <t>MH14KU7737</t>
  </si>
  <si>
    <t>VGC1489691000100</t>
  </si>
  <si>
    <t>2026-02-04T18:30:00.000Z</t>
  </si>
  <si>
    <t>Tata Motors Ltd</t>
  </si>
  <si>
    <t>LPT 1616 SLR 49 HSD BSvi</t>
  </si>
  <si>
    <t>GCV</t>
  </si>
  <si>
    <t>2026-02-05T13:55:13.000Z</t>
  </si>
  <si>
    <t xml:space="preserve">SANJAY MARKE </t>
  </si>
  <si>
    <t>SHIKRAPUR PUNE</t>
  </si>
  <si>
    <t xml:space="preserve"> 73500 12078</t>
  </si>
  <si>
    <t>MH12XM4508</t>
  </si>
  <si>
    <t>1620003125P117264133</t>
  </si>
  <si>
    <t>United India Insurance Company Limited</t>
  </si>
  <si>
    <t>FORCE</t>
  </si>
  <si>
    <t>URBANIA</t>
  </si>
  <si>
    <t>2026-02-05T14:39:01.000Z</t>
  </si>
  <si>
    <t>2026-02-05T14:39:02.000Z</t>
  </si>
  <si>
    <t>OM EDUCATION SOCIETY</t>
  </si>
  <si>
    <t>KADAM WAK WASTI LONI KALBHOR PUNE MAHARAS HTRA, HAVELI- 412201</t>
  </si>
  <si>
    <t>MH12KT6334</t>
  </si>
  <si>
    <t>6204235872 01 00</t>
  </si>
  <si>
    <t>TATA MOTORS / SUMO GOLD / EX BSIV</t>
  </si>
  <si>
    <t>PVT CAR</t>
  </si>
  <si>
    <t>2026-02-05T14:44:05.000Z</t>
  </si>
  <si>
    <t>Om Education Society</t>
  </si>
  <si>
    <t>H NO 255 A/P KADAM WAK WASTI Pune Maharashtr a, mob no-9881617878., HAVELI-MAHARASHTRA, 412201</t>
  </si>
  <si>
    <t>MH12JC8770</t>
  </si>
  <si>
    <t>6205863242 00 00</t>
  </si>
  <si>
    <t xml:space="preserve">TATA MOTORS </t>
  </si>
  <si>
    <t>/ SUMO GOLD / EX-BS - III 9STR</t>
  </si>
  <si>
    <t>2026-02-05T14:50:01.000Z</t>
  </si>
  <si>
    <t>Mr.PRABHAKAR VIJAY SHINDE</t>
  </si>
  <si>
    <t>SHINDEWASTI H NO 689 MARUNJI TAL MULSHI PUNE MAHARSHTRA 9225522685 PIMPRICHINCHWAD - 412108, MAHARASHTRA</t>
  </si>
  <si>
    <t>NEW</t>
  </si>
  <si>
    <t>VGC1479154000100</t>
  </si>
  <si>
    <t>2026-01-19T18:30:00.000Z</t>
  </si>
  <si>
    <t>2027-01-18T18:30:00.000Z</t>
  </si>
  <si>
    <t>Ashok Leyland Ltd</t>
  </si>
  <si>
    <t>NE2825 T HR 6X4 TIPPER 3900</t>
  </si>
  <si>
    <t>2026-02-05T14:53:15.000Z</t>
  </si>
  <si>
    <t>IJAJ NAYEEM MUJAWAR</t>
  </si>
  <si>
    <t>6A RADHAKRISHNA STREET KAMARAJ NAGAR VENKATA NAGAR PUDUCHERRY 605011,,, PONDICHERYY ,PONDICHERRY, 605011</t>
  </si>
  <si>
    <t>PY05AB5400</t>
  </si>
  <si>
    <t>16030231250300002908</t>
  </si>
  <si>
    <t>The New India Assurance Company Limited</t>
  </si>
  <si>
    <t>FORCE MOTO</t>
  </si>
  <si>
    <t>TRAVELLER</t>
  </si>
  <si>
    <t>2026-02-06T11:45:45.000Z</t>
  </si>
  <si>
    <t>POPAT YADAVRAO CHANDGUDE</t>
  </si>
  <si>
    <t>A/P. PURANDAR COLONY, BHEKARAI NAGAR , FURSUNGI, TAL. HAVELI, PUNE, ,HADAPSAR, PUNE - 411028</t>
  </si>
  <si>
    <t>MH12KQ7124</t>
  </si>
  <si>
    <t>3004/427876899/00/B00</t>
  </si>
  <si>
    <t>2026-02-06T13:21:04.000Z</t>
  </si>
  <si>
    <t>Mr SHRIKANT DNYANOBA GARUD</t>
  </si>
  <si>
    <t>OPP K K GHULE VIDHYALAYA,MALWADI MANJARI BKPUNE.9921475756, PUNE,PUNE,MAHARASHTRA,, HAVELI, -MAHARASHTRA 412307</t>
  </si>
  <si>
    <t>MH12QG6106</t>
  </si>
  <si>
    <t>HER MOTORS</t>
  </si>
  <si>
    <t>10.75/H/Closed/BUS</t>
  </si>
  <si>
    <t>2026-02-07T05:45:21.000Z</t>
  </si>
  <si>
    <t>Mr BALU YASHWANT NAMDE</t>
  </si>
  <si>
    <t>GAT NO 241 JADHAVWADI RD WADACHA, MALA KUDALWADI CHIKHALI,PUNE,, PUNE, -MAHARASHTRA412114</t>
  </si>
  <si>
    <t>MH14KQ0988</t>
  </si>
  <si>
    <t>2026-02-08T18:30:00.000Z</t>
  </si>
  <si>
    <t>2027-02-07T18:30:00.000Z</t>
  </si>
  <si>
    <t>LP 916/52/STARBUS PRIME/Clo sed/BUS</t>
  </si>
  <si>
    <t>2026-02-07T07:31:35.000Z</t>
  </si>
  <si>
    <t>Mr BALU NAMDE</t>
  </si>
  <si>
    <t>GAT NO 241 JADHAVWADI ROAD, WADACHA MALA KUDALWADI,CHIKHALI PUNE,PUNE,MAHARASHTRA,, 7038708385 mob no, PUNE, -MAHARASHTRA 412114</t>
  </si>
  <si>
    <t>MH14JL1188</t>
  </si>
  <si>
    <t>LP 916/52/STARBUS/Closed BU</t>
  </si>
  <si>
    <t>2026-02-07T07:38:47.000Z</t>
  </si>
  <si>
    <t>GATE NO 241 JADHAVWADI ROAD WADACHA MALA,KUDALWADI CHIKHALI 7038708385 mob no, PUNE, -MAHARASHTRA 412114</t>
  </si>
  <si>
    <t>MH14KQ1088</t>
  </si>
  <si>
    <t>LP 916/52/STARBUS PRIME/Closed BUS</t>
  </si>
  <si>
    <t>2026-02-07T07:46:50.000Z</t>
  </si>
  <si>
    <t>SAKIB JAKIR PATEL</t>
  </si>
  <si>
    <t>LANE NO 6 GULAM ALI NAGAR MOHAMMADWADI ROAD , 9503046700 MOB NO 9503046700 MOB NO PUNE MAHARASHTRA 411028 Mobile No: 95******00</t>
  </si>
  <si>
    <t>MH43H4046</t>
  </si>
  <si>
    <t>3004/427942246/00/B00</t>
  </si>
  <si>
    <t>EICHER MOTOR</t>
  </si>
  <si>
    <t>10.75 H</t>
  </si>
  <si>
    <t>2026-02-07T08:57:59.000Z</t>
  </si>
  <si>
    <t>GURU ENTERPRISES</t>
  </si>
  <si>
    <t>OFF NO 2 NARAYAN CHAMBER SNAMDEV, 9730487794 MOB NO 9730487794 MOB NO PUNE MAHARASHTRA 411028 Mobile No: 97******94</t>
  </si>
  <si>
    <t>MH12WJ4149</t>
  </si>
  <si>
    <t>3004/427942403/00/000</t>
  </si>
  <si>
    <t>2026-02-09T18:30:00.000Z</t>
  </si>
  <si>
    <t>2027-02-08T18:30:00.000Z</t>
  </si>
  <si>
    <t>2026-02-07T10:40:36.000Z</t>
  </si>
  <si>
    <t>OFFICE NO 2 NARAYAN CHAMBERS NAMDEV RUKARI BAGH NEAR BHEKRAI MATA SCHOOL BHEKRAI NAGAR FURSUNGI PUNE MAHARASHTRA 411028, 9730487794 MOB NO</t>
  </si>
  <si>
    <t>MH12WJ7794</t>
  </si>
  <si>
    <t>3004/427942374/00/000</t>
  </si>
  <si>
    <t>2026-02-07T10:45:50.000Z</t>
  </si>
  <si>
    <t>SANJAY RAJARAM WASHIVALE</t>
  </si>
  <si>
    <t>SR NO 29 FL N 26 HILL VIEW PARK KALANAGAR DHANKAWADI, , ,, PUNE - 411043</t>
  </si>
  <si>
    <t>98502 14921</t>
  </si>
  <si>
    <t>MH12UM9509</t>
  </si>
  <si>
    <t>OG-26-2047-1812-00002702</t>
  </si>
  <si>
    <t>Bajaj General Insurance Limited</t>
  </si>
  <si>
    <t>FORCE MOTORS</t>
  </si>
  <si>
    <t>2026-02-07T11:44:05.000Z</t>
  </si>
  <si>
    <t>MS MAHER</t>
  </si>
  <si>
    <t>MAHER SANSTHA BUILDING NO 1 G NO 275 WADHU BK PUNE 412216 PUNE MAHARASHTRA</t>
  </si>
  <si>
    <t>New</t>
  </si>
  <si>
    <t>1620003125P117258484</t>
  </si>
  <si>
    <t xml:space="preserve">FORCE MOTORS LTD </t>
  </si>
  <si>
    <t>AMBULANCE TRAVELLER T1 null</t>
  </si>
  <si>
    <t>2026-02-07T12:19:17.000Z</t>
  </si>
  <si>
    <t xml:space="preserve">M/S BHARATI HOSPTTAL RESERCH CENTER </t>
  </si>
  <si>
    <t>PUNE SATARA ROAD, DHANKAWADI 411043 PUNE MAHARASHTRA</t>
  </si>
  <si>
    <t>MH12XM8751</t>
  </si>
  <si>
    <t>1620003125P117313532</t>
  </si>
  <si>
    <t>FORCE MOTORS LIMITED</t>
  </si>
  <si>
    <t>TRAVELLERTI AMBULANCE</t>
  </si>
  <si>
    <t>2026-02-07T12:36:37.000Z</t>
  </si>
  <si>
    <t>2026-02-07T12:49:07.000Z</t>
  </si>
  <si>
    <t>M/S BHARATI HOSPITAL RESERCH CENTER</t>
  </si>
  <si>
    <t>MH12XM8851</t>
  </si>
  <si>
    <t>1620003125P117313660</t>
  </si>
  <si>
    <t xml:space="preserve">FORCE MOTORS LIMITED </t>
  </si>
  <si>
    <t xml:space="preserve">TRAVELLER TI AMBULANCE </t>
  </si>
  <si>
    <t>2026-02-07T12:48:27.000Z</t>
  </si>
  <si>
    <t>Mr SANJAY RAJARAM WASHIWALE</t>
  </si>
  <si>
    <t>H NO 284 KUSEGAON TAL BHOR, 9850214921 MOBNO, BHOR-MAHARASHTRA, 412213</t>
  </si>
  <si>
    <t>MH12KQ1175</t>
  </si>
  <si>
    <t>2026-02-11T18:30:00.000Z</t>
  </si>
  <si>
    <t>2027-02-10T18:30:00.000Z</t>
  </si>
  <si>
    <t>FORCE/TRAVELLER</t>
  </si>
  <si>
    <t>3700 BSIII/Closed/BUS</t>
  </si>
  <si>
    <t>2026-02-07T13:03:41.000Z</t>
  </si>
  <si>
    <t>Mrs SUNITA PRATAPSINH NANGARE</t>
  </si>
  <si>
    <t>AT 357 KALCHI PARABWADI HIWALE,TAL MALVAN,,, Si ndhudurg,Maharashtra mob no. 9518911014, KUDAL-MAHARASHTRA, 416603</t>
  </si>
  <si>
    <t>MH07AJ5117</t>
  </si>
  <si>
    <t>MO NO BUS DIESEL/Closed/ BUS</t>
  </si>
  <si>
    <t>2026-02-09T05:39:31.000Z</t>
  </si>
  <si>
    <t>Mr SWAPNIL NARAYAN PATHARE</t>
  </si>
  <si>
    <t>KHARADI S N 3 PATIL BUWA NAGAR GHAR NO 132 KHARADI, PUNE , MAHARASHTRA MOB NO. 9923441905,PUNE, Pune, Maharashtra 411014</t>
  </si>
  <si>
    <t>MH12WM7707</t>
  </si>
  <si>
    <t>POPMCAR00102377986</t>
  </si>
  <si>
    <t>Mahindra &amp;amp</t>
  </si>
  <si>
    <t>Mahindra,XUV 400 EV &amp; EL</t>
  </si>
  <si>
    <t>PRIVATE CAR OD</t>
  </si>
  <si>
    <t>2026-02-09T06:17:12.000Z</t>
  </si>
  <si>
    <t>Mr AMJAD INNUS SHAIKH</t>
  </si>
  <si>
    <t>FLAT NO 601. SILVER STONE CO OP HSG SOC,, UNDRI SASWAD ROAD, HANDEWADI, AUTADWADI, HANDEWADI PUNE HAVELI MAHARASHTRA MOB NO. 9067887858, Business/Profession : , , 412308, MAHARASHTRA</t>
  </si>
  <si>
    <t>MH12PUNE</t>
  </si>
  <si>
    <t>VPS0243189000100</t>
  </si>
  <si>
    <t>2027-02-06T18:30:00.000Z</t>
  </si>
  <si>
    <t>HYUNDAI MOTORS LTD.</t>
  </si>
  <si>
    <t>GRAND I10 NIOS SPORTZ 1.2 MT BSVI</t>
  </si>
  <si>
    <t>2026-02-09T06:25:16.000Z</t>
  </si>
  <si>
    <t>SUYASH CORPORATE SERVICES</t>
  </si>
  <si>
    <t>W 45, FOREST COUNTY KHARADI, PUNE, PUNE, MAHARASHTRA,, , ,, PUNE - MOB NO-9765599333. PUNE MAHARASHTRA 411014 Mobile No: 97******33</t>
  </si>
  <si>
    <t>MH12PQ6866</t>
  </si>
  <si>
    <t>3004/428287415/00/000</t>
  </si>
  <si>
    <t>STARBUS ULTRA</t>
  </si>
  <si>
    <t>2026-02-10T06:31:35.000Z</t>
  </si>
  <si>
    <t>MAHESH SHRICHAND ROOPCHANDANI</t>
  </si>
  <si>
    <t>AMNORA PARK  GATE  WAY TOWER SECTOR,R-38 TOWER NO 100 7 FLOOR,FL NO 100-701 HADAPSAR,PUNE MAHARASHTRA,MOB NO 9850289286 PUNE MAHARASHTRA 411008</t>
  </si>
  <si>
    <t>MH12XT4782</t>
  </si>
  <si>
    <t>3008/428238622/00/000</t>
  </si>
  <si>
    <t>2026-02-10T18:30:00.000Z</t>
  </si>
  <si>
    <t>2027-02-09T18:30:00.000Z</t>
  </si>
  <si>
    <t xml:space="preserve">FORCE MOTORS </t>
  </si>
  <si>
    <t xml:space="preserve">URBANIA  4400WB CARAVAN </t>
  </si>
  <si>
    <t>2026-02-10T13:04:30.000Z</t>
  </si>
  <si>
    <t>COMISSION PER</t>
  </si>
  <si>
    <t>PAYOUT</t>
  </si>
  <si>
    <t>TOTAL</t>
  </si>
  <si>
    <t>GST</t>
  </si>
  <si>
    <t>WITH GST</t>
  </si>
  <si>
    <t>TDS</t>
  </si>
  <si>
    <t>FINAL AMT (MINUS TDS)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</si>
</sst>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quotePrefix="1"/>
    <xf numFmtId="9" fontId="0" fillId="0" borderId="0" xfId="0" applyNumberFormat="1"/>
    <xf numFmtId="0" fontId="0" fillId="0" borderId="1" xfId="0" applyBorder="1"/>
    <xf numFmtId="0" fontId="0" fillId="0" borderId="1" xfId="0" applyNumberFormat="1" applyBorder="1"/>
    <xf numFmtId="0" fontId="0" fillId="0" borderId="2" xfId="0" applyBorder="1"/>
    <xf numFmtId="9" fontId="0" fillId="0" borderId="2" xfId="0" applyNumberForma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9" fontId="0" fillId="0" borderId="5" xfId="0" applyNumberFormat="1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72B91-8AF8-4611-BDE3-CBB7B1F1B0B7}">
  <dimension ref="A1:AA46"/>
  <sheetViews>
    <sheetView tabSelected="1" topLeftCell="C34" workbookViewId="0">
      <selection activeCell="G49" sqref="G49"/>
    </sheetView>
  </sheetViews>
  <sheetFormatPr defaultRowHeight="15" x14ac:dyDescent="0.25"/>
  <cols>
    <col min="2" max="2" width="37.28515625" customWidth="1"/>
    <col min="4" max="4" width="20.85546875" customWidth="1"/>
    <col min="5" max="5" width="19.140625" customWidth="1"/>
    <col min="6" max="6" width="24.28515625" customWidth="1"/>
    <col min="7" max="7" width="33.7109375" customWidth="1"/>
    <col min="8" max="8" width="30.140625" customWidth="1"/>
    <col min="9" max="9" width="26.5703125" customWidth="1"/>
    <col min="11" max="11" width="12" customWidth="1"/>
    <col min="12" max="12" width="12.7109375" customWidth="1"/>
    <col min="13" max="13" width="15" customWidth="1"/>
    <col min="14" max="14" width="12.28515625" customWidth="1"/>
    <col min="15" max="15" width="1.140625" hidden="1" customWidth="1"/>
    <col min="16" max="16" width="36.42578125" hidden="1" customWidth="1"/>
    <col min="17" max="17" width="8.85546875" hidden="1" customWidth="1"/>
    <col min="18" max="18" width="14.85546875" customWidth="1"/>
    <col min="19" max="19" width="14.28515625" hidden="1" customWidth="1"/>
    <col min="20" max="20" width="20.140625" hidden="1" customWidth="1"/>
    <col min="21" max="21" width="8.85546875" customWidth="1"/>
    <col min="22" max="23" width="8.85546875" hidden="1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294</v>
      </c>
      <c r="N1" t="s">
        <v>295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</row>
    <row r="2" spans="1:27" x14ac:dyDescent="0.25">
      <c r="A2">
        <v>10366</v>
      </c>
      <c r="B2" t="s">
        <v>25</v>
      </c>
      <c r="C2" t="s">
        <v>26</v>
      </c>
      <c r="D2">
        <v>9011062807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J2">
        <v>37</v>
      </c>
      <c r="K2">
        <v>752</v>
      </c>
      <c r="L2">
        <v>888</v>
      </c>
      <c r="M2">
        <v>15</v>
      </c>
      <c r="N2">
        <f>K2*M2%</f>
        <v>112.8</v>
      </c>
      <c r="O2" t="s">
        <v>32</v>
      </c>
      <c r="P2" t="s">
        <v>33</v>
      </c>
      <c r="Q2" t="s">
        <v>34</v>
      </c>
      <c r="R2" t="s">
        <v>35</v>
      </c>
      <c r="T2" t="s">
        <v>36</v>
      </c>
      <c r="U2" t="s">
        <v>36</v>
      </c>
      <c r="V2">
        <v>0</v>
      </c>
      <c r="W2">
        <v>0</v>
      </c>
      <c r="X2">
        <v>0</v>
      </c>
      <c r="Y2">
        <v>0</v>
      </c>
      <c r="AA2" t="s">
        <v>37</v>
      </c>
    </row>
    <row r="3" spans="1:27" x14ac:dyDescent="0.25">
      <c r="A3">
        <v>10367</v>
      </c>
      <c r="B3" t="s">
        <v>38</v>
      </c>
      <c r="C3" t="s">
        <v>39</v>
      </c>
      <c r="D3">
        <v>985066574</v>
      </c>
      <c r="E3" t="s">
        <v>40</v>
      </c>
      <c r="F3" t="s">
        <v>41</v>
      </c>
      <c r="G3" t="s">
        <v>42</v>
      </c>
      <c r="H3" t="s">
        <v>43</v>
      </c>
      <c r="I3" t="s">
        <v>31</v>
      </c>
      <c r="J3">
        <v>630</v>
      </c>
      <c r="K3">
        <v>38947</v>
      </c>
      <c r="L3">
        <v>45957</v>
      </c>
      <c r="M3">
        <v>65</v>
      </c>
      <c r="N3">
        <f>K3*M3/100</f>
        <v>25315.55</v>
      </c>
      <c r="O3" t="s">
        <v>32</v>
      </c>
      <c r="P3" t="s">
        <v>44</v>
      </c>
      <c r="Q3" t="s">
        <v>45</v>
      </c>
      <c r="R3" t="s">
        <v>46</v>
      </c>
      <c r="T3" t="s">
        <v>47</v>
      </c>
      <c r="U3" t="s">
        <v>47</v>
      </c>
      <c r="V3">
        <v>0</v>
      </c>
      <c r="W3">
        <v>0</v>
      </c>
      <c r="X3">
        <v>65</v>
      </c>
      <c r="Y3">
        <v>0</v>
      </c>
      <c r="AA3" t="s">
        <v>37</v>
      </c>
    </row>
    <row r="4" spans="1:27" x14ac:dyDescent="0.25">
      <c r="A4">
        <v>10368</v>
      </c>
      <c r="B4" t="s">
        <v>48</v>
      </c>
      <c r="C4" t="s">
        <v>49</v>
      </c>
      <c r="D4">
        <v>9146812284</v>
      </c>
      <c r="E4" t="s">
        <v>50</v>
      </c>
      <c r="F4" t="s">
        <v>51</v>
      </c>
      <c r="G4" t="s">
        <v>29</v>
      </c>
      <c r="H4" t="s">
        <v>30</v>
      </c>
      <c r="I4" t="s">
        <v>52</v>
      </c>
      <c r="J4">
        <v>1205</v>
      </c>
      <c r="K4">
        <v>58571</v>
      </c>
      <c r="L4">
        <v>69114</v>
      </c>
      <c r="M4">
        <v>55</v>
      </c>
      <c r="N4">
        <f t="shared" ref="N4:N14" si="0">K4*M4/100</f>
        <v>32214.05</v>
      </c>
      <c r="O4" t="s">
        <v>32</v>
      </c>
      <c r="P4" t="s">
        <v>53</v>
      </c>
      <c r="Q4" t="s">
        <v>54</v>
      </c>
      <c r="R4" t="s">
        <v>46</v>
      </c>
      <c r="T4" t="s">
        <v>55</v>
      </c>
      <c r="U4" t="s">
        <v>55</v>
      </c>
      <c r="V4">
        <v>0</v>
      </c>
      <c r="W4">
        <v>0</v>
      </c>
      <c r="X4">
        <v>55</v>
      </c>
      <c r="Y4">
        <v>0</v>
      </c>
      <c r="AA4" t="s">
        <v>37</v>
      </c>
    </row>
    <row r="5" spans="1:27" x14ac:dyDescent="0.25">
      <c r="A5">
        <v>10370</v>
      </c>
      <c r="B5" t="s">
        <v>56</v>
      </c>
      <c r="C5" t="s">
        <v>57</v>
      </c>
      <c r="D5">
        <v>8888827985</v>
      </c>
      <c r="E5" t="s">
        <v>58</v>
      </c>
      <c r="F5" t="s">
        <v>59</v>
      </c>
      <c r="G5" t="s">
        <v>60</v>
      </c>
      <c r="H5" t="s">
        <v>61</v>
      </c>
      <c r="I5" t="s">
        <v>52</v>
      </c>
      <c r="J5">
        <v>1265</v>
      </c>
      <c r="K5">
        <v>30567</v>
      </c>
      <c r="L5">
        <v>36069</v>
      </c>
      <c r="M5">
        <v>55</v>
      </c>
      <c r="N5">
        <f t="shared" si="0"/>
        <v>16811.849999999999</v>
      </c>
      <c r="O5" t="s">
        <v>32</v>
      </c>
      <c r="P5" t="s">
        <v>62</v>
      </c>
      <c r="Q5" t="s">
        <v>63</v>
      </c>
      <c r="R5" t="s">
        <v>46</v>
      </c>
      <c r="T5" t="s">
        <v>64</v>
      </c>
      <c r="U5" t="s">
        <v>65</v>
      </c>
      <c r="V5">
        <v>0</v>
      </c>
      <c r="W5">
        <v>0</v>
      </c>
      <c r="X5">
        <v>55</v>
      </c>
      <c r="Y5">
        <v>0</v>
      </c>
      <c r="AA5" t="s">
        <v>37</v>
      </c>
    </row>
    <row r="6" spans="1:27" x14ac:dyDescent="0.25">
      <c r="A6">
        <v>10371</v>
      </c>
      <c r="B6" t="s">
        <v>56</v>
      </c>
      <c r="C6" t="s">
        <v>57</v>
      </c>
      <c r="D6">
        <v>8888827985</v>
      </c>
      <c r="E6" t="s">
        <v>66</v>
      </c>
      <c r="F6" t="s">
        <v>67</v>
      </c>
      <c r="G6" t="s">
        <v>60</v>
      </c>
      <c r="H6" t="s">
        <v>61</v>
      </c>
      <c r="I6" t="s">
        <v>52</v>
      </c>
      <c r="J6">
        <v>1265</v>
      </c>
      <c r="K6">
        <v>30567</v>
      </c>
      <c r="L6">
        <v>36069</v>
      </c>
      <c r="M6">
        <v>55</v>
      </c>
      <c r="N6">
        <f t="shared" si="0"/>
        <v>16811.849999999999</v>
      </c>
      <c r="O6" t="s">
        <v>32</v>
      </c>
      <c r="P6" t="s">
        <v>68</v>
      </c>
      <c r="Q6" t="s">
        <v>63</v>
      </c>
      <c r="R6" t="s">
        <v>46</v>
      </c>
      <c r="T6" t="s">
        <v>69</v>
      </c>
      <c r="U6" t="s">
        <v>69</v>
      </c>
      <c r="V6">
        <v>0</v>
      </c>
      <c r="W6">
        <v>0</v>
      </c>
      <c r="X6">
        <v>55</v>
      </c>
      <c r="Y6">
        <v>0</v>
      </c>
      <c r="AA6" t="s">
        <v>37</v>
      </c>
    </row>
    <row r="7" spans="1:27" x14ac:dyDescent="0.25">
      <c r="A7">
        <v>10372</v>
      </c>
      <c r="B7" t="s">
        <v>56</v>
      </c>
      <c r="C7" t="s">
        <v>70</v>
      </c>
      <c r="D7">
        <v>8888827985</v>
      </c>
      <c r="E7" t="s">
        <v>71</v>
      </c>
      <c r="F7" t="s">
        <v>72</v>
      </c>
      <c r="G7" t="s">
        <v>60</v>
      </c>
      <c r="H7" t="s">
        <v>61</v>
      </c>
      <c r="I7" t="s">
        <v>52</v>
      </c>
      <c r="J7">
        <v>1265</v>
      </c>
      <c r="K7">
        <v>30567</v>
      </c>
      <c r="L7">
        <v>36069</v>
      </c>
      <c r="M7">
        <v>55</v>
      </c>
      <c r="N7">
        <f t="shared" si="0"/>
        <v>16811.849999999999</v>
      </c>
      <c r="O7" t="s">
        <v>32</v>
      </c>
      <c r="P7" t="s">
        <v>62</v>
      </c>
      <c r="Q7" t="s">
        <v>73</v>
      </c>
      <c r="R7" t="s">
        <v>46</v>
      </c>
      <c r="T7" t="s">
        <v>74</v>
      </c>
      <c r="U7" t="s">
        <v>74</v>
      </c>
      <c r="V7">
        <v>0</v>
      </c>
      <c r="W7">
        <v>0</v>
      </c>
      <c r="X7">
        <v>55</v>
      </c>
      <c r="Y7">
        <v>0</v>
      </c>
      <c r="AA7" t="s">
        <v>37</v>
      </c>
    </row>
    <row r="8" spans="1:27" x14ac:dyDescent="0.25">
      <c r="A8">
        <v>10373</v>
      </c>
      <c r="B8" t="s">
        <v>56</v>
      </c>
      <c r="C8" t="s">
        <v>75</v>
      </c>
      <c r="D8">
        <v>8888827985</v>
      </c>
      <c r="E8" t="s">
        <v>76</v>
      </c>
      <c r="F8" t="s">
        <v>77</v>
      </c>
      <c r="G8" t="s">
        <v>29</v>
      </c>
      <c r="H8" t="s">
        <v>43</v>
      </c>
      <c r="I8" t="s">
        <v>78</v>
      </c>
      <c r="J8">
        <v>1265</v>
      </c>
      <c r="K8">
        <v>30567</v>
      </c>
      <c r="L8">
        <v>36069</v>
      </c>
      <c r="M8">
        <v>55</v>
      </c>
      <c r="N8">
        <f t="shared" si="0"/>
        <v>16811.849999999999</v>
      </c>
      <c r="O8" t="s">
        <v>32</v>
      </c>
      <c r="P8" t="s">
        <v>62</v>
      </c>
      <c r="Q8" t="s">
        <v>73</v>
      </c>
      <c r="R8" t="s">
        <v>46</v>
      </c>
      <c r="T8" t="s">
        <v>79</v>
      </c>
      <c r="U8" t="s">
        <v>79</v>
      </c>
      <c r="V8">
        <v>0</v>
      </c>
      <c r="W8">
        <v>0</v>
      </c>
      <c r="X8">
        <v>55</v>
      </c>
      <c r="Y8">
        <v>0</v>
      </c>
      <c r="AA8" t="s">
        <v>37</v>
      </c>
    </row>
    <row r="9" spans="1:27" x14ac:dyDescent="0.25">
      <c r="A9">
        <v>10374</v>
      </c>
      <c r="B9" t="s">
        <v>56</v>
      </c>
      <c r="C9" t="s">
        <v>70</v>
      </c>
      <c r="D9">
        <v>8888827985</v>
      </c>
      <c r="E9" t="s">
        <v>80</v>
      </c>
      <c r="F9" t="s">
        <v>81</v>
      </c>
      <c r="G9" t="s">
        <v>29</v>
      </c>
      <c r="H9" t="s">
        <v>43</v>
      </c>
      <c r="I9" t="s">
        <v>52</v>
      </c>
      <c r="J9">
        <v>1265</v>
      </c>
      <c r="K9">
        <v>30567</v>
      </c>
      <c r="L9">
        <v>36069</v>
      </c>
      <c r="M9">
        <v>55</v>
      </c>
      <c r="N9">
        <f t="shared" si="0"/>
        <v>16811.849999999999</v>
      </c>
      <c r="O9" t="s">
        <v>32</v>
      </c>
      <c r="P9" t="s">
        <v>62</v>
      </c>
      <c r="Q9" t="s">
        <v>73</v>
      </c>
      <c r="R9" t="s">
        <v>46</v>
      </c>
      <c r="T9" t="s">
        <v>82</v>
      </c>
      <c r="U9" t="s">
        <v>82</v>
      </c>
      <c r="V9">
        <v>0</v>
      </c>
      <c r="W9">
        <v>0</v>
      </c>
      <c r="X9">
        <v>55</v>
      </c>
      <c r="Y9">
        <v>0</v>
      </c>
      <c r="AA9" t="s">
        <v>37</v>
      </c>
    </row>
    <row r="10" spans="1:27" x14ac:dyDescent="0.25">
      <c r="A10">
        <v>10375</v>
      </c>
      <c r="B10" t="s">
        <v>56</v>
      </c>
      <c r="C10" t="s">
        <v>57</v>
      </c>
      <c r="D10">
        <v>8888827985</v>
      </c>
      <c r="E10" t="s">
        <v>83</v>
      </c>
      <c r="F10" t="s">
        <v>84</v>
      </c>
      <c r="G10" t="s">
        <v>60</v>
      </c>
      <c r="H10" t="s">
        <v>61</v>
      </c>
      <c r="I10" t="s">
        <v>78</v>
      </c>
      <c r="J10">
        <v>1265</v>
      </c>
      <c r="K10">
        <v>30567</v>
      </c>
      <c r="L10">
        <v>36069</v>
      </c>
      <c r="M10">
        <v>55</v>
      </c>
      <c r="N10">
        <f t="shared" si="0"/>
        <v>16811.849999999999</v>
      </c>
      <c r="O10" t="s">
        <v>32</v>
      </c>
      <c r="P10" t="s">
        <v>85</v>
      </c>
      <c r="Q10" t="s">
        <v>73</v>
      </c>
      <c r="R10" t="s">
        <v>46</v>
      </c>
      <c r="T10" t="s">
        <v>86</v>
      </c>
      <c r="U10" t="s">
        <v>86</v>
      </c>
      <c r="V10">
        <v>0</v>
      </c>
      <c r="W10">
        <v>0</v>
      </c>
      <c r="X10">
        <v>55</v>
      </c>
      <c r="Y10">
        <v>0</v>
      </c>
      <c r="AA10" t="s">
        <v>37</v>
      </c>
    </row>
    <row r="11" spans="1:27" x14ac:dyDescent="0.25">
      <c r="A11">
        <v>10376</v>
      </c>
      <c r="B11" t="s">
        <v>56</v>
      </c>
      <c r="C11" t="s">
        <v>57</v>
      </c>
      <c r="D11">
        <v>8888827985</v>
      </c>
      <c r="E11" t="s">
        <v>87</v>
      </c>
      <c r="F11" t="s">
        <v>88</v>
      </c>
      <c r="G11" t="s">
        <v>60</v>
      </c>
      <c r="H11" t="s">
        <v>61</v>
      </c>
      <c r="I11" t="s">
        <v>78</v>
      </c>
      <c r="J11">
        <v>1265</v>
      </c>
      <c r="K11">
        <v>30567</v>
      </c>
      <c r="L11">
        <v>36069</v>
      </c>
      <c r="M11">
        <v>55</v>
      </c>
      <c r="N11">
        <f t="shared" si="0"/>
        <v>16811.849999999999</v>
      </c>
      <c r="O11" t="s">
        <v>32</v>
      </c>
      <c r="P11" t="s">
        <v>85</v>
      </c>
      <c r="Q11" t="s">
        <v>73</v>
      </c>
      <c r="R11" t="s">
        <v>46</v>
      </c>
      <c r="T11" t="s">
        <v>89</v>
      </c>
      <c r="U11" t="s">
        <v>89</v>
      </c>
      <c r="V11">
        <v>0</v>
      </c>
      <c r="W11">
        <v>0</v>
      </c>
      <c r="X11">
        <v>55</v>
      </c>
      <c r="Y11">
        <v>0</v>
      </c>
      <c r="AA11" t="s">
        <v>37</v>
      </c>
    </row>
    <row r="12" spans="1:27" x14ac:dyDescent="0.25">
      <c r="A12">
        <v>10377</v>
      </c>
      <c r="B12" t="s">
        <v>56</v>
      </c>
      <c r="C12" t="s">
        <v>57</v>
      </c>
      <c r="D12">
        <v>8888827985</v>
      </c>
      <c r="E12" t="s">
        <v>90</v>
      </c>
      <c r="F12" t="s">
        <v>91</v>
      </c>
      <c r="G12" t="s">
        <v>60</v>
      </c>
      <c r="H12" t="s">
        <v>61</v>
      </c>
      <c r="I12" t="s">
        <v>78</v>
      </c>
      <c r="J12">
        <v>1265</v>
      </c>
      <c r="K12">
        <v>30567</v>
      </c>
      <c r="L12">
        <v>36069</v>
      </c>
      <c r="M12">
        <v>55</v>
      </c>
      <c r="N12">
        <f t="shared" si="0"/>
        <v>16811.849999999999</v>
      </c>
      <c r="O12" t="s">
        <v>32</v>
      </c>
      <c r="P12" t="s">
        <v>92</v>
      </c>
      <c r="Q12" t="s">
        <v>73</v>
      </c>
      <c r="R12" t="s">
        <v>46</v>
      </c>
      <c r="T12" t="s">
        <v>93</v>
      </c>
      <c r="U12" t="s">
        <v>93</v>
      </c>
      <c r="V12">
        <v>0</v>
      </c>
      <c r="W12">
        <v>0</v>
      </c>
      <c r="X12">
        <v>55</v>
      </c>
      <c r="Y12">
        <v>0</v>
      </c>
      <c r="AA12" t="s">
        <v>37</v>
      </c>
    </row>
    <row r="13" spans="1:27" x14ac:dyDescent="0.25">
      <c r="A13">
        <v>10378</v>
      </c>
      <c r="B13" t="s">
        <v>56</v>
      </c>
      <c r="C13" t="s">
        <v>57</v>
      </c>
      <c r="D13">
        <v>8888827985</v>
      </c>
      <c r="E13" t="s">
        <v>94</v>
      </c>
      <c r="F13" t="s">
        <v>95</v>
      </c>
      <c r="G13" t="s">
        <v>29</v>
      </c>
      <c r="H13" t="s">
        <v>43</v>
      </c>
      <c r="I13" t="s">
        <v>78</v>
      </c>
      <c r="J13">
        <v>1265</v>
      </c>
      <c r="K13">
        <v>30567</v>
      </c>
      <c r="L13">
        <v>36069</v>
      </c>
      <c r="M13">
        <v>55</v>
      </c>
      <c r="N13">
        <f t="shared" si="0"/>
        <v>16811.849999999999</v>
      </c>
      <c r="O13" t="s">
        <v>32</v>
      </c>
      <c r="P13" t="s">
        <v>96</v>
      </c>
      <c r="Q13" t="s">
        <v>73</v>
      </c>
      <c r="R13" t="s">
        <v>46</v>
      </c>
      <c r="T13" t="s">
        <v>97</v>
      </c>
      <c r="U13" t="s">
        <v>97</v>
      </c>
      <c r="V13">
        <v>0</v>
      </c>
      <c r="W13">
        <v>0</v>
      </c>
      <c r="X13">
        <v>55</v>
      </c>
      <c r="Y13">
        <v>0</v>
      </c>
      <c r="AA13" t="s">
        <v>37</v>
      </c>
    </row>
    <row r="14" spans="1:27" x14ac:dyDescent="0.25">
      <c r="A14">
        <v>10379</v>
      </c>
      <c r="B14" t="s">
        <v>56</v>
      </c>
      <c r="C14" t="s">
        <v>57</v>
      </c>
      <c r="D14">
        <v>8888827985</v>
      </c>
      <c r="E14" t="s">
        <v>98</v>
      </c>
      <c r="F14" t="s">
        <v>99</v>
      </c>
      <c r="G14" t="s">
        <v>60</v>
      </c>
      <c r="H14" t="s">
        <v>61</v>
      </c>
      <c r="I14" t="s">
        <v>78</v>
      </c>
      <c r="J14">
        <v>1265</v>
      </c>
      <c r="K14">
        <v>30567</v>
      </c>
      <c r="L14">
        <v>36069</v>
      </c>
      <c r="M14">
        <v>55</v>
      </c>
      <c r="N14">
        <f t="shared" si="0"/>
        <v>16811.849999999999</v>
      </c>
      <c r="O14" t="s">
        <v>32</v>
      </c>
      <c r="P14" t="s">
        <v>96</v>
      </c>
      <c r="Q14" t="s">
        <v>73</v>
      </c>
      <c r="R14" t="s">
        <v>46</v>
      </c>
      <c r="T14" t="s">
        <v>100</v>
      </c>
      <c r="U14" t="s">
        <v>100</v>
      </c>
      <c r="V14">
        <v>0</v>
      </c>
      <c r="W14">
        <v>0</v>
      </c>
      <c r="X14">
        <v>55</v>
      </c>
      <c r="Y14">
        <v>0</v>
      </c>
      <c r="AA14" t="s">
        <v>37</v>
      </c>
    </row>
    <row r="15" spans="1:27" x14ac:dyDescent="0.25">
      <c r="A15">
        <v>10381</v>
      </c>
      <c r="B15" t="s">
        <v>101</v>
      </c>
      <c r="C15" t="s">
        <v>102</v>
      </c>
      <c r="D15" t="s">
        <v>103</v>
      </c>
      <c r="E15" t="s">
        <v>104</v>
      </c>
      <c r="F15" t="s">
        <v>105</v>
      </c>
      <c r="G15" t="s">
        <v>42</v>
      </c>
      <c r="H15" t="s">
        <v>106</v>
      </c>
      <c r="I15" t="s">
        <v>107</v>
      </c>
      <c r="J15">
        <v>7632</v>
      </c>
      <c r="K15">
        <v>7632</v>
      </c>
      <c r="L15">
        <v>9005</v>
      </c>
      <c r="M15">
        <v>30</v>
      </c>
      <c r="N15">
        <f>K15*M15%</f>
        <v>2289.6</v>
      </c>
      <c r="O15" t="s">
        <v>32</v>
      </c>
      <c r="P15" t="s">
        <v>108</v>
      </c>
      <c r="Q15" t="s">
        <v>108</v>
      </c>
      <c r="R15" t="s">
        <v>109</v>
      </c>
      <c r="T15" t="s">
        <v>110</v>
      </c>
      <c r="U15" t="s">
        <v>110</v>
      </c>
      <c r="V15">
        <v>0</v>
      </c>
      <c r="W15">
        <v>0</v>
      </c>
      <c r="X15">
        <v>30</v>
      </c>
      <c r="Y15">
        <v>0</v>
      </c>
      <c r="AA15" t="s">
        <v>37</v>
      </c>
    </row>
    <row r="16" spans="1:27" x14ac:dyDescent="0.25">
      <c r="A16">
        <v>10382</v>
      </c>
      <c r="B16" t="s">
        <v>111</v>
      </c>
      <c r="C16" t="s">
        <v>112</v>
      </c>
      <c r="D16">
        <v>9881973903</v>
      </c>
      <c r="E16" t="s">
        <v>113</v>
      </c>
      <c r="F16" t="s">
        <v>114</v>
      </c>
      <c r="G16" t="s">
        <v>42</v>
      </c>
      <c r="H16" t="s">
        <v>106</v>
      </c>
      <c r="I16" t="s">
        <v>31</v>
      </c>
      <c r="J16">
        <v>450</v>
      </c>
      <c r="K16">
        <v>2316</v>
      </c>
      <c r="L16">
        <v>2732</v>
      </c>
      <c r="M16">
        <v>15</v>
      </c>
      <c r="N16">
        <f>K16*M16%</f>
        <v>347.4</v>
      </c>
      <c r="O16" t="s">
        <v>32</v>
      </c>
      <c r="P16" t="s">
        <v>115</v>
      </c>
      <c r="Q16" t="s">
        <v>115</v>
      </c>
      <c r="R16" t="s">
        <v>35</v>
      </c>
      <c r="T16" t="s">
        <v>116</v>
      </c>
      <c r="U16" t="s">
        <v>116</v>
      </c>
      <c r="V16">
        <v>0</v>
      </c>
      <c r="W16">
        <v>0</v>
      </c>
      <c r="X16">
        <v>0</v>
      </c>
      <c r="Y16">
        <v>0</v>
      </c>
      <c r="AA16" t="s">
        <v>37</v>
      </c>
    </row>
    <row r="17" spans="1:27" x14ac:dyDescent="0.25">
      <c r="A17">
        <v>10384</v>
      </c>
      <c r="B17" t="s">
        <v>117</v>
      </c>
      <c r="C17" t="s">
        <v>118</v>
      </c>
      <c r="D17">
        <v>9272562077</v>
      </c>
      <c r="E17" t="s">
        <v>119</v>
      </c>
      <c r="F17" t="s">
        <v>120</v>
      </c>
      <c r="G17" t="s">
        <v>42</v>
      </c>
      <c r="H17" t="s">
        <v>106</v>
      </c>
      <c r="I17" t="s">
        <v>121</v>
      </c>
      <c r="J17">
        <v>2719</v>
      </c>
      <c r="K17">
        <v>2719</v>
      </c>
      <c r="L17">
        <v>3208</v>
      </c>
      <c r="M17">
        <v>20</v>
      </c>
      <c r="N17">
        <f t="shared" ref="N17:N18" si="1">K17*M17%</f>
        <v>543.80000000000007</v>
      </c>
      <c r="O17" t="s">
        <v>32</v>
      </c>
      <c r="P17" t="s">
        <v>122</v>
      </c>
      <c r="Q17" t="s">
        <v>122</v>
      </c>
      <c r="R17" t="s">
        <v>123</v>
      </c>
      <c r="T17" t="s">
        <v>124</v>
      </c>
      <c r="U17" t="s">
        <v>124</v>
      </c>
      <c r="V17">
        <v>0</v>
      </c>
      <c r="W17">
        <v>0</v>
      </c>
      <c r="X17">
        <v>20</v>
      </c>
      <c r="Y17">
        <v>0</v>
      </c>
      <c r="AA17" t="s">
        <v>37</v>
      </c>
    </row>
    <row r="18" spans="1:27" x14ac:dyDescent="0.25">
      <c r="A18">
        <v>10385</v>
      </c>
      <c r="B18" t="s">
        <v>125</v>
      </c>
      <c r="C18" t="s">
        <v>126</v>
      </c>
      <c r="D18" t="s">
        <v>127</v>
      </c>
      <c r="E18" t="s">
        <v>128</v>
      </c>
      <c r="F18" t="s">
        <v>129</v>
      </c>
      <c r="G18" t="s">
        <v>130</v>
      </c>
      <c r="H18" t="s">
        <v>106</v>
      </c>
      <c r="I18" t="s">
        <v>107</v>
      </c>
      <c r="J18">
        <v>14796</v>
      </c>
      <c r="K18">
        <v>50474</v>
      </c>
      <c r="L18">
        <v>54968</v>
      </c>
      <c r="M18">
        <v>22</v>
      </c>
      <c r="N18">
        <f t="shared" si="1"/>
        <v>11104.28</v>
      </c>
      <c r="O18" t="s">
        <v>32</v>
      </c>
      <c r="P18" t="s">
        <v>131</v>
      </c>
      <c r="Q18" t="s">
        <v>132</v>
      </c>
      <c r="R18" t="s">
        <v>133</v>
      </c>
      <c r="T18" t="s">
        <v>134</v>
      </c>
      <c r="U18" t="s">
        <v>134</v>
      </c>
      <c r="V18">
        <v>0</v>
      </c>
      <c r="W18">
        <v>0</v>
      </c>
      <c r="X18">
        <v>0</v>
      </c>
      <c r="Y18">
        <v>0</v>
      </c>
      <c r="AA18" t="s">
        <v>37</v>
      </c>
    </row>
    <row r="19" spans="1:27" x14ac:dyDescent="0.25">
      <c r="A19">
        <v>10389</v>
      </c>
      <c r="B19" t="s">
        <v>135</v>
      </c>
      <c r="C19" t="s">
        <v>136</v>
      </c>
      <c r="D19" t="s">
        <v>137</v>
      </c>
      <c r="E19" t="s">
        <v>138</v>
      </c>
      <c r="F19" t="s">
        <v>139</v>
      </c>
      <c r="G19" t="s">
        <v>42</v>
      </c>
      <c r="H19" t="s">
        <v>106</v>
      </c>
      <c r="I19" t="s">
        <v>140</v>
      </c>
      <c r="J19">
        <v>15896</v>
      </c>
      <c r="K19">
        <v>45473</v>
      </c>
      <c r="L19">
        <v>53659</v>
      </c>
      <c r="M19">
        <v>15</v>
      </c>
      <c r="N19">
        <f>K19*M19/100</f>
        <v>6820.95</v>
      </c>
      <c r="O19" t="s">
        <v>32</v>
      </c>
      <c r="P19" t="s">
        <v>141</v>
      </c>
      <c r="Q19" t="s">
        <v>142</v>
      </c>
      <c r="R19" t="s">
        <v>46</v>
      </c>
      <c r="T19" t="s">
        <v>143</v>
      </c>
      <c r="U19" t="s">
        <v>144</v>
      </c>
      <c r="V19">
        <v>0</v>
      </c>
      <c r="W19">
        <v>0</v>
      </c>
      <c r="X19">
        <v>0</v>
      </c>
      <c r="Y19">
        <v>0</v>
      </c>
      <c r="AA19" t="s">
        <v>37</v>
      </c>
    </row>
    <row r="20" spans="1:27" x14ac:dyDescent="0.25">
      <c r="A20">
        <v>10390</v>
      </c>
      <c r="B20" t="s">
        <v>145</v>
      </c>
      <c r="C20" t="s">
        <v>146</v>
      </c>
      <c r="D20">
        <v>9881617878</v>
      </c>
      <c r="E20" t="s">
        <v>147</v>
      </c>
      <c r="F20" t="s">
        <v>148</v>
      </c>
      <c r="G20" t="s">
        <v>60</v>
      </c>
      <c r="H20" t="s">
        <v>61</v>
      </c>
      <c r="I20" t="s">
        <v>31</v>
      </c>
      <c r="J20">
        <v>3536</v>
      </c>
      <c r="K20">
        <v>11708</v>
      </c>
      <c r="L20">
        <v>13953</v>
      </c>
      <c r="M20" s="2">
        <v>0.2</v>
      </c>
      <c r="N20">
        <f>J20*M20</f>
        <v>707.2</v>
      </c>
      <c r="O20" t="s">
        <v>32</v>
      </c>
      <c r="P20" t="s">
        <v>149</v>
      </c>
      <c r="Q20" t="s">
        <v>149</v>
      </c>
      <c r="R20" t="s">
        <v>150</v>
      </c>
      <c r="T20" t="s">
        <v>151</v>
      </c>
      <c r="U20" t="s">
        <v>151</v>
      </c>
      <c r="V20">
        <v>0</v>
      </c>
      <c r="W20">
        <v>0</v>
      </c>
      <c r="X20">
        <v>0</v>
      </c>
      <c r="Y20">
        <v>0</v>
      </c>
      <c r="AA20" t="s">
        <v>37</v>
      </c>
    </row>
    <row r="21" spans="1:27" x14ac:dyDescent="0.25">
      <c r="A21">
        <v>10391</v>
      </c>
      <c r="B21" t="s">
        <v>152</v>
      </c>
      <c r="C21" t="s">
        <v>153</v>
      </c>
      <c r="D21">
        <v>9881617878</v>
      </c>
      <c r="E21" t="s">
        <v>154</v>
      </c>
      <c r="F21" t="s">
        <v>155</v>
      </c>
      <c r="G21" t="s">
        <v>130</v>
      </c>
      <c r="H21" t="s">
        <v>106</v>
      </c>
      <c r="I21" t="s">
        <v>31</v>
      </c>
      <c r="J21">
        <v>7947</v>
      </c>
      <c r="K21">
        <v>7947</v>
      </c>
      <c r="L21">
        <v>9377</v>
      </c>
      <c r="M21">
        <v>30</v>
      </c>
      <c r="N21">
        <f t="shared" ref="N21:N38" si="2">K21*M21%</f>
        <v>2384.1</v>
      </c>
      <c r="O21" t="s">
        <v>32</v>
      </c>
      <c r="P21" t="s">
        <v>156</v>
      </c>
      <c r="Q21" t="s">
        <v>157</v>
      </c>
      <c r="R21" t="s">
        <v>123</v>
      </c>
      <c r="T21" t="s">
        <v>158</v>
      </c>
      <c r="U21" t="s">
        <v>158</v>
      </c>
      <c r="V21">
        <v>0</v>
      </c>
      <c r="W21">
        <v>0</v>
      </c>
      <c r="X21">
        <v>0</v>
      </c>
      <c r="Y21">
        <v>0</v>
      </c>
      <c r="AA21" t="s">
        <v>37</v>
      </c>
    </row>
    <row r="22" spans="1:27" x14ac:dyDescent="0.25">
      <c r="A22">
        <v>10392</v>
      </c>
      <c r="B22" t="s">
        <v>159</v>
      </c>
      <c r="C22" t="s">
        <v>160</v>
      </c>
      <c r="D22">
        <v>9225522685</v>
      </c>
      <c r="E22" t="s">
        <v>161</v>
      </c>
      <c r="F22" t="s">
        <v>162</v>
      </c>
      <c r="G22" t="s">
        <v>163</v>
      </c>
      <c r="H22" t="s">
        <v>164</v>
      </c>
      <c r="I22" t="s">
        <v>107</v>
      </c>
      <c r="J22">
        <v>21636</v>
      </c>
      <c r="K22">
        <v>65686</v>
      </c>
      <c r="L22">
        <v>71795</v>
      </c>
      <c r="M22">
        <v>22</v>
      </c>
      <c r="N22">
        <f t="shared" si="2"/>
        <v>14450.92</v>
      </c>
      <c r="O22" t="s">
        <v>32</v>
      </c>
      <c r="P22" t="s">
        <v>165</v>
      </c>
      <c r="Q22" t="s">
        <v>166</v>
      </c>
      <c r="R22" t="s">
        <v>133</v>
      </c>
      <c r="T22" t="s">
        <v>167</v>
      </c>
      <c r="U22" t="s">
        <v>167</v>
      </c>
      <c r="V22">
        <v>0</v>
      </c>
      <c r="W22">
        <v>0</v>
      </c>
      <c r="X22">
        <v>0</v>
      </c>
      <c r="Y22">
        <v>0</v>
      </c>
      <c r="AA22" t="s">
        <v>37</v>
      </c>
    </row>
    <row r="23" spans="1:27" x14ac:dyDescent="0.25">
      <c r="A23">
        <v>10422</v>
      </c>
      <c r="B23" t="s">
        <v>168</v>
      </c>
      <c r="C23" t="s">
        <v>169</v>
      </c>
      <c r="D23">
        <v>9850985400</v>
      </c>
      <c r="E23" t="s">
        <v>170</v>
      </c>
      <c r="F23" s="1" t="s">
        <v>171</v>
      </c>
      <c r="G23" t="s">
        <v>42</v>
      </c>
      <c r="H23" t="s">
        <v>106</v>
      </c>
      <c r="I23" t="s">
        <v>172</v>
      </c>
      <c r="J23">
        <v>7678</v>
      </c>
      <c r="K23">
        <v>33472</v>
      </c>
      <c r="L23">
        <v>39497</v>
      </c>
      <c r="M23">
        <v>15</v>
      </c>
      <c r="N23">
        <f t="shared" si="2"/>
        <v>5020.8</v>
      </c>
      <c r="O23" t="s">
        <v>32</v>
      </c>
      <c r="P23" t="s">
        <v>173</v>
      </c>
      <c r="Q23" t="s">
        <v>174</v>
      </c>
      <c r="R23" t="s">
        <v>46</v>
      </c>
      <c r="T23" t="s">
        <v>175</v>
      </c>
      <c r="U23" t="s">
        <v>175</v>
      </c>
      <c r="V23">
        <v>0</v>
      </c>
      <c r="W23">
        <v>0</v>
      </c>
      <c r="X23">
        <v>0</v>
      </c>
      <c r="Y23">
        <v>15</v>
      </c>
      <c r="AA23" t="s">
        <v>37</v>
      </c>
    </row>
    <row r="24" spans="1:27" x14ac:dyDescent="0.25">
      <c r="A24">
        <v>10429</v>
      </c>
      <c r="B24" t="s">
        <v>176</v>
      </c>
      <c r="C24" t="s">
        <v>177</v>
      </c>
      <c r="D24">
        <v>9637107237</v>
      </c>
      <c r="E24" t="s">
        <v>178</v>
      </c>
      <c r="F24" t="s">
        <v>179</v>
      </c>
      <c r="G24" t="s">
        <v>42</v>
      </c>
      <c r="H24" t="s">
        <v>106</v>
      </c>
      <c r="I24" t="s">
        <v>78</v>
      </c>
      <c r="J24">
        <v>707</v>
      </c>
      <c r="K24">
        <v>29731</v>
      </c>
      <c r="L24">
        <v>35083</v>
      </c>
      <c r="M24">
        <v>55</v>
      </c>
      <c r="N24">
        <f t="shared" si="2"/>
        <v>16352.050000000001</v>
      </c>
      <c r="O24" t="s">
        <v>32</v>
      </c>
      <c r="P24" t="s">
        <v>62</v>
      </c>
      <c r="Q24" t="s">
        <v>73</v>
      </c>
      <c r="R24" t="s">
        <v>46</v>
      </c>
      <c r="T24" t="s">
        <v>180</v>
      </c>
      <c r="U24" t="s">
        <v>180</v>
      </c>
      <c r="V24">
        <v>0</v>
      </c>
      <c r="W24">
        <v>0</v>
      </c>
      <c r="X24">
        <v>55</v>
      </c>
      <c r="Y24">
        <v>0</v>
      </c>
      <c r="AA24" t="s">
        <v>37</v>
      </c>
    </row>
    <row r="25" spans="1:27" x14ac:dyDescent="0.25">
      <c r="A25">
        <v>10433</v>
      </c>
      <c r="B25" t="s">
        <v>181</v>
      </c>
      <c r="C25" t="s">
        <v>182</v>
      </c>
      <c r="D25">
        <v>9921475756</v>
      </c>
      <c r="E25" t="s">
        <v>183</v>
      </c>
      <c r="F25">
        <v>63013282500200</v>
      </c>
      <c r="G25" t="s">
        <v>60</v>
      </c>
      <c r="H25" t="s">
        <v>61</v>
      </c>
      <c r="I25" t="s">
        <v>31</v>
      </c>
      <c r="J25">
        <v>586</v>
      </c>
      <c r="K25">
        <v>43373</v>
      </c>
      <c r="L25">
        <v>51181</v>
      </c>
      <c r="M25">
        <v>65</v>
      </c>
      <c r="N25">
        <f t="shared" si="2"/>
        <v>28192.45</v>
      </c>
      <c r="O25" t="s">
        <v>32</v>
      </c>
      <c r="P25" t="s">
        <v>184</v>
      </c>
      <c r="Q25" t="s">
        <v>185</v>
      </c>
      <c r="R25" t="s">
        <v>46</v>
      </c>
      <c r="T25" t="s">
        <v>186</v>
      </c>
      <c r="U25" t="s">
        <v>186</v>
      </c>
      <c r="V25">
        <v>0</v>
      </c>
      <c r="W25">
        <v>0</v>
      </c>
      <c r="X25">
        <v>65</v>
      </c>
      <c r="Y25">
        <v>0</v>
      </c>
      <c r="AA25" t="s">
        <v>37</v>
      </c>
    </row>
    <row r="26" spans="1:27" x14ac:dyDescent="0.25">
      <c r="A26">
        <v>10444</v>
      </c>
      <c r="B26" t="s">
        <v>187</v>
      </c>
      <c r="C26" t="s">
        <v>188</v>
      </c>
      <c r="D26">
        <v>7038708385</v>
      </c>
      <c r="E26" t="s">
        <v>189</v>
      </c>
      <c r="F26">
        <v>63013316160200</v>
      </c>
      <c r="G26" t="s">
        <v>190</v>
      </c>
      <c r="H26" t="s">
        <v>191</v>
      </c>
      <c r="I26" t="s">
        <v>31</v>
      </c>
      <c r="J26">
        <v>1594</v>
      </c>
      <c r="K26">
        <v>51086</v>
      </c>
      <c r="L26">
        <v>60282</v>
      </c>
      <c r="M26">
        <v>70</v>
      </c>
      <c r="N26">
        <f t="shared" si="2"/>
        <v>35760.199999999997</v>
      </c>
      <c r="O26" t="s">
        <v>32</v>
      </c>
      <c r="P26" t="s">
        <v>53</v>
      </c>
      <c r="Q26" t="s">
        <v>192</v>
      </c>
      <c r="R26" t="s">
        <v>46</v>
      </c>
      <c r="T26" t="s">
        <v>193</v>
      </c>
      <c r="U26" t="s">
        <v>193</v>
      </c>
      <c r="V26">
        <v>0</v>
      </c>
      <c r="W26">
        <v>0</v>
      </c>
      <c r="X26">
        <v>70</v>
      </c>
      <c r="Y26">
        <v>0</v>
      </c>
      <c r="AA26" t="s">
        <v>37</v>
      </c>
    </row>
    <row r="27" spans="1:27" x14ac:dyDescent="0.25">
      <c r="A27">
        <v>10445</v>
      </c>
      <c r="B27" t="s">
        <v>194</v>
      </c>
      <c r="C27" t="s">
        <v>195</v>
      </c>
      <c r="D27">
        <v>7038708385</v>
      </c>
      <c r="E27" t="s">
        <v>196</v>
      </c>
      <c r="F27">
        <v>63013316840200</v>
      </c>
      <c r="G27" t="s">
        <v>190</v>
      </c>
      <c r="H27" t="s">
        <v>191</v>
      </c>
      <c r="I27" t="s">
        <v>31</v>
      </c>
      <c r="J27">
        <v>1555</v>
      </c>
      <c r="K27">
        <v>51422</v>
      </c>
      <c r="L27">
        <v>60678</v>
      </c>
      <c r="M27">
        <v>70</v>
      </c>
      <c r="N27">
        <f t="shared" si="2"/>
        <v>35995.399999999994</v>
      </c>
      <c r="O27" t="s">
        <v>32</v>
      </c>
      <c r="P27" t="s">
        <v>53</v>
      </c>
      <c r="Q27" t="s">
        <v>197</v>
      </c>
      <c r="R27" t="s">
        <v>46</v>
      </c>
      <c r="T27" t="s">
        <v>198</v>
      </c>
      <c r="U27" t="s">
        <v>198</v>
      </c>
      <c r="V27">
        <v>0</v>
      </c>
      <c r="W27">
        <v>0</v>
      </c>
      <c r="X27">
        <v>70</v>
      </c>
      <c r="Y27">
        <v>0</v>
      </c>
      <c r="AA27" t="s">
        <v>37</v>
      </c>
    </row>
    <row r="28" spans="1:27" x14ac:dyDescent="0.25">
      <c r="A28">
        <v>10446</v>
      </c>
      <c r="B28" t="s">
        <v>187</v>
      </c>
      <c r="C28" t="s">
        <v>199</v>
      </c>
      <c r="D28">
        <v>7038708385</v>
      </c>
      <c r="E28" t="s">
        <v>200</v>
      </c>
      <c r="F28">
        <v>63013317370200</v>
      </c>
      <c r="G28" t="s">
        <v>190</v>
      </c>
      <c r="H28" t="s">
        <v>191</v>
      </c>
      <c r="I28" t="s">
        <v>31</v>
      </c>
      <c r="J28">
        <v>2126</v>
      </c>
      <c r="K28">
        <v>51618</v>
      </c>
      <c r="L28">
        <v>60910</v>
      </c>
      <c r="M28">
        <v>70</v>
      </c>
      <c r="N28">
        <f t="shared" si="2"/>
        <v>36132.6</v>
      </c>
      <c r="O28" t="s">
        <v>32</v>
      </c>
      <c r="P28" t="s">
        <v>53</v>
      </c>
      <c r="Q28" t="s">
        <v>201</v>
      </c>
      <c r="R28" t="s">
        <v>46</v>
      </c>
      <c r="T28" t="s">
        <v>202</v>
      </c>
      <c r="U28" t="s">
        <v>202</v>
      </c>
      <c r="V28">
        <v>0</v>
      </c>
      <c r="W28">
        <v>0</v>
      </c>
      <c r="X28">
        <v>70</v>
      </c>
      <c r="Y28">
        <v>0</v>
      </c>
      <c r="AA28" t="s">
        <v>37</v>
      </c>
    </row>
    <row r="29" spans="1:27" x14ac:dyDescent="0.25">
      <c r="A29">
        <v>10448</v>
      </c>
      <c r="B29" t="s">
        <v>203</v>
      </c>
      <c r="C29" t="s">
        <v>204</v>
      </c>
      <c r="D29">
        <v>9503046700</v>
      </c>
      <c r="E29" t="s">
        <v>205</v>
      </c>
      <c r="F29" t="s">
        <v>206</v>
      </c>
      <c r="G29" t="s">
        <v>60</v>
      </c>
      <c r="H29" t="s">
        <v>61</v>
      </c>
      <c r="I29" t="s">
        <v>78</v>
      </c>
      <c r="J29">
        <v>1049</v>
      </c>
      <c r="K29">
        <v>43506</v>
      </c>
      <c r="L29">
        <v>51337</v>
      </c>
      <c r="M29">
        <v>55</v>
      </c>
      <c r="N29">
        <f t="shared" si="2"/>
        <v>23928.300000000003</v>
      </c>
      <c r="O29" t="s">
        <v>32</v>
      </c>
      <c r="P29" t="s">
        <v>207</v>
      </c>
      <c r="Q29" t="s">
        <v>208</v>
      </c>
      <c r="R29" t="s">
        <v>46</v>
      </c>
      <c r="T29" t="s">
        <v>209</v>
      </c>
      <c r="U29" t="s">
        <v>209</v>
      </c>
      <c r="V29">
        <v>0</v>
      </c>
      <c r="W29">
        <v>0</v>
      </c>
      <c r="X29">
        <v>55</v>
      </c>
      <c r="Y29">
        <v>0</v>
      </c>
      <c r="AA29" t="s">
        <v>37</v>
      </c>
    </row>
    <row r="30" spans="1:27" x14ac:dyDescent="0.25">
      <c r="A30">
        <v>10458</v>
      </c>
      <c r="B30" t="s">
        <v>210</v>
      </c>
      <c r="C30" t="s">
        <v>211</v>
      </c>
      <c r="D30">
        <v>9730487794</v>
      </c>
      <c r="E30" t="s">
        <v>212</v>
      </c>
      <c r="F30" t="s">
        <v>213</v>
      </c>
      <c r="G30" t="s">
        <v>214</v>
      </c>
      <c r="H30" t="s">
        <v>215</v>
      </c>
      <c r="I30" t="s">
        <v>78</v>
      </c>
      <c r="J30">
        <v>8505</v>
      </c>
      <c r="K30">
        <v>40438</v>
      </c>
      <c r="L30">
        <v>47717</v>
      </c>
      <c r="M30">
        <v>45</v>
      </c>
      <c r="N30">
        <f t="shared" si="2"/>
        <v>18197.100000000002</v>
      </c>
      <c r="O30" t="s">
        <v>32</v>
      </c>
      <c r="P30" t="s">
        <v>62</v>
      </c>
      <c r="Q30" t="s">
        <v>73</v>
      </c>
      <c r="R30" t="s">
        <v>46</v>
      </c>
      <c r="T30" t="s">
        <v>216</v>
      </c>
      <c r="U30" t="s">
        <v>216</v>
      </c>
      <c r="V30">
        <v>0</v>
      </c>
      <c r="W30">
        <v>0</v>
      </c>
      <c r="X30">
        <v>45</v>
      </c>
      <c r="Y30">
        <v>0</v>
      </c>
      <c r="AA30" t="s">
        <v>37</v>
      </c>
    </row>
    <row r="31" spans="1:27" x14ac:dyDescent="0.25">
      <c r="A31">
        <v>10459</v>
      </c>
      <c r="B31" t="s">
        <v>210</v>
      </c>
      <c r="C31" t="s">
        <v>217</v>
      </c>
      <c r="D31">
        <v>9730487794</v>
      </c>
      <c r="E31" t="s">
        <v>218</v>
      </c>
      <c r="F31" t="s">
        <v>219</v>
      </c>
      <c r="G31" t="s">
        <v>214</v>
      </c>
      <c r="H31" t="s">
        <v>215</v>
      </c>
      <c r="I31" t="s">
        <v>78</v>
      </c>
      <c r="J31">
        <v>8505</v>
      </c>
      <c r="K31">
        <v>40438</v>
      </c>
      <c r="L31">
        <v>47717</v>
      </c>
      <c r="M31">
        <v>45</v>
      </c>
      <c r="N31">
        <f t="shared" si="2"/>
        <v>18197.100000000002</v>
      </c>
      <c r="O31" t="s">
        <v>32</v>
      </c>
      <c r="P31" t="s">
        <v>62</v>
      </c>
      <c r="Q31" t="s">
        <v>73</v>
      </c>
      <c r="R31" t="s">
        <v>46</v>
      </c>
      <c r="T31" t="s">
        <v>220</v>
      </c>
      <c r="U31" t="s">
        <v>220</v>
      </c>
      <c r="V31">
        <v>0</v>
      </c>
      <c r="W31">
        <v>0</v>
      </c>
      <c r="X31">
        <v>45</v>
      </c>
      <c r="Y31">
        <v>0</v>
      </c>
      <c r="AA31" t="s">
        <v>37</v>
      </c>
    </row>
    <row r="32" spans="1:27" x14ac:dyDescent="0.25">
      <c r="A32">
        <v>10460</v>
      </c>
      <c r="B32" t="s">
        <v>221</v>
      </c>
      <c r="C32" t="s">
        <v>222</v>
      </c>
      <c r="D32" t="s">
        <v>223</v>
      </c>
      <c r="E32" t="s">
        <v>224</v>
      </c>
      <c r="F32" t="s">
        <v>225</v>
      </c>
      <c r="G32" t="s">
        <v>60</v>
      </c>
      <c r="H32" t="s">
        <v>61</v>
      </c>
      <c r="I32" t="s">
        <v>226</v>
      </c>
      <c r="J32">
        <v>307</v>
      </c>
      <c r="K32">
        <v>32240</v>
      </c>
      <c r="L32">
        <v>38044</v>
      </c>
      <c r="M32">
        <v>55</v>
      </c>
      <c r="N32">
        <f t="shared" si="2"/>
        <v>17732</v>
      </c>
      <c r="O32" t="s">
        <v>32</v>
      </c>
      <c r="P32" t="s">
        <v>227</v>
      </c>
      <c r="Q32" t="s">
        <v>174</v>
      </c>
      <c r="R32" t="s">
        <v>46</v>
      </c>
      <c r="T32" t="s">
        <v>228</v>
      </c>
      <c r="U32" t="s">
        <v>228</v>
      </c>
      <c r="V32">
        <v>0</v>
      </c>
      <c r="W32">
        <v>0</v>
      </c>
      <c r="X32">
        <v>55</v>
      </c>
      <c r="Y32">
        <v>0</v>
      </c>
      <c r="AA32" t="s">
        <v>37</v>
      </c>
    </row>
    <row r="33" spans="1:27" x14ac:dyDescent="0.25">
      <c r="A33">
        <v>10461</v>
      </c>
      <c r="B33" t="s">
        <v>229</v>
      </c>
      <c r="C33" t="s">
        <v>230</v>
      </c>
      <c r="D33">
        <v>8856871717</v>
      </c>
      <c r="E33" t="s">
        <v>231</v>
      </c>
      <c r="F33" t="s">
        <v>232</v>
      </c>
      <c r="G33" t="s">
        <v>130</v>
      </c>
      <c r="H33" t="s">
        <v>30</v>
      </c>
      <c r="I33" t="s">
        <v>140</v>
      </c>
      <c r="J33">
        <v>0</v>
      </c>
      <c r="K33">
        <v>17002</v>
      </c>
      <c r="L33">
        <v>20062</v>
      </c>
      <c r="M33">
        <v>15</v>
      </c>
      <c r="N33">
        <f t="shared" si="2"/>
        <v>2550.2999999999997</v>
      </c>
      <c r="O33" t="s">
        <v>32</v>
      </c>
      <c r="P33" t="s">
        <v>233</v>
      </c>
      <c r="Q33" t="s">
        <v>234</v>
      </c>
      <c r="R33" t="s">
        <v>109</v>
      </c>
      <c r="T33" t="s">
        <v>235</v>
      </c>
      <c r="U33" t="s">
        <v>235</v>
      </c>
      <c r="V33">
        <v>0</v>
      </c>
      <c r="W33">
        <v>0</v>
      </c>
      <c r="X33">
        <v>0</v>
      </c>
      <c r="Y33">
        <v>15</v>
      </c>
      <c r="AA33" t="s">
        <v>37</v>
      </c>
    </row>
    <row r="34" spans="1:27" x14ac:dyDescent="0.25">
      <c r="A34">
        <v>10462</v>
      </c>
      <c r="B34" t="s">
        <v>236</v>
      </c>
      <c r="C34" t="s">
        <v>237</v>
      </c>
      <c r="D34">
        <v>8329079684</v>
      </c>
      <c r="E34" t="s">
        <v>238</v>
      </c>
      <c r="F34" t="s">
        <v>239</v>
      </c>
      <c r="G34" t="s">
        <v>60</v>
      </c>
      <c r="H34" t="s">
        <v>61</v>
      </c>
      <c r="I34" t="s">
        <v>140</v>
      </c>
      <c r="J34">
        <v>9080</v>
      </c>
      <c r="K34">
        <v>16397</v>
      </c>
      <c r="L34">
        <v>19349</v>
      </c>
      <c r="M34">
        <v>15</v>
      </c>
      <c r="N34">
        <f t="shared" si="2"/>
        <v>2459.5499999999997</v>
      </c>
      <c r="O34" t="s">
        <v>32</v>
      </c>
      <c r="P34" t="s">
        <v>240</v>
      </c>
      <c r="Q34" t="s">
        <v>241</v>
      </c>
      <c r="R34" t="s">
        <v>109</v>
      </c>
      <c r="T34" t="s">
        <v>242</v>
      </c>
      <c r="U34" t="s">
        <v>243</v>
      </c>
      <c r="V34">
        <v>0</v>
      </c>
      <c r="W34">
        <v>0</v>
      </c>
      <c r="X34">
        <v>0</v>
      </c>
      <c r="Y34">
        <v>15</v>
      </c>
      <c r="AA34" t="s">
        <v>37</v>
      </c>
    </row>
    <row r="35" spans="1:27" x14ac:dyDescent="0.25">
      <c r="A35">
        <v>10463</v>
      </c>
      <c r="B35" t="s">
        <v>244</v>
      </c>
      <c r="C35" t="s">
        <v>237</v>
      </c>
      <c r="D35">
        <v>8329079684</v>
      </c>
      <c r="E35" t="s">
        <v>245</v>
      </c>
      <c r="F35" t="s">
        <v>246</v>
      </c>
      <c r="G35" t="s">
        <v>60</v>
      </c>
      <c r="H35" t="s">
        <v>61</v>
      </c>
      <c r="I35" t="s">
        <v>140</v>
      </c>
      <c r="J35">
        <v>9080</v>
      </c>
      <c r="K35">
        <v>16397</v>
      </c>
      <c r="L35">
        <v>19349</v>
      </c>
      <c r="M35">
        <v>15</v>
      </c>
      <c r="N35">
        <f t="shared" si="2"/>
        <v>2459.5499999999997</v>
      </c>
      <c r="O35" t="s">
        <v>32</v>
      </c>
      <c r="P35" t="s">
        <v>247</v>
      </c>
      <c r="Q35" t="s">
        <v>248</v>
      </c>
      <c r="R35" t="s">
        <v>109</v>
      </c>
      <c r="T35" t="s">
        <v>249</v>
      </c>
      <c r="U35" t="s">
        <v>249</v>
      </c>
      <c r="V35">
        <v>0</v>
      </c>
      <c r="W35">
        <v>0</v>
      </c>
      <c r="X35">
        <v>0</v>
      </c>
      <c r="Y35">
        <v>15</v>
      </c>
      <c r="AA35" t="s">
        <v>37</v>
      </c>
    </row>
    <row r="36" spans="1:27" x14ac:dyDescent="0.25">
      <c r="A36">
        <v>10464</v>
      </c>
      <c r="B36" t="s">
        <v>250</v>
      </c>
      <c r="C36" t="s">
        <v>251</v>
      </c>
      <c r="D36" t="s">
        <v>223</v>
      </c>
      <c r="E36" t="s">
        <v>252</v>
      </c>
      <c r="F36">
        <v>63038103890000</v>
      </c>
      <c r="G36" t="s">
        <v>253</v>
      </c>
      <c r="H36" t="s">
        <v>254</v>
      </c>
      <c r="I36" t="s">
        <v>31</v>
      </c>
      <c r="J36">
        <v>540</v>
      </c>
      <c r="K36">
        <v>24702</v>
      </c>
      <c r="L36">
        <v>29148</v>
      </c>
      <c r="M36">
        <v>65</v>
      </c>
      <c r="N36">
        <f t="shared" si="2"/>
        <v>16056.300000000001</v>
      </c>
      <c r="O36" t="s">
        <v>32</v>
      </c>
      <c r="P36" t="s">
        <v>255</v>
      </c>
      <c r="Q36" t="s">
        <v>256</v>
      </c>
      <c r="R36" t="s">
        <v>46</v>
      </c>
      <c r="T36" t="s">
        <v>257</v>
      </c>
      <c r="U36" t="s">
        <v>257</v>
      </c>
      <c r="V36">
        <v>0</v>
      </c>
      <c r="W36">
        <v>0</v>
      </c>
      <c r="X36">
        <v>65</v>
      </c>
      <c r="Y36">
        <v>0</v>
      </c>
      <c r="AA36" t="s">
        <v>37</v>
      </c>
    </row>
    <row r="37" spans="1:27" x14ac:dyDescent="0.25">
      <c r="A37">
        <v>10472</v>
      </c>
      <c r="B37" t="s">
        <v>258</v>
      </c>
      <c r="C37" t="s">
        <v>259</v>
      </c>
      <c r="D37">
        <v>9518911014</v>
      </c>
      <c r="E37" t="s">
        <v>260</v>
      </c>
      <c r="F37">
        <v>63038105370000</v>
      </c>
      <c r="G37" t="s">
        <v>190</v>
      </c>
      <c r="H37" t="s">
        <v>191</v>
      </c>
      <c r="I37" t="s">
        <v>31</v>
      </c>
      <c r="J37">
        <v>2707</v>
      </c>
      <c r="K37">
        <v>46614</v>
      </c>
      <c r="L37">
        <v>55004</v>
      </c>
      <c r="M37">
        <v>50</v>
      </c>
      <c r="N37">
        <f t="shared" si="2"/>
        <v>23307</v>
      </c>
      <c r="O37" t="s">
        <v>32</v>
      </c>
      <c r="P37" t="s">
        <v>255</v>
      </c>
      <c r="Q37" t="s">
        <v>261</v>
      </c>
      <c r="R37" t="s">
        <v>46</v>
      </c>
      <c r="T37" t="s">
        <v>262</v>
      </c>
      <c r="U37" t="s">
        <v>262</v>
      </c>
      <c r="V37">
        <v>0</v>
      </c>
      <c r="W37">
        <v>0</v>
      </c>
      <c r="X37">
        <v>50</v>
      </c>
      <c r="Y37">
        <v>0</v>
      </c>
      <c r="AA37" t="s">
        <v>37</v>
      </c>
    </row>
    <row r="38" spans="1:27" x14ac:dyDescent="0.25">
      <c r="A38">
        <v>10473</v>
      </c>
      <c r="B38" t="s">
        <v>258</v>
      </c>
      <c r="C38" t="s">
        <v>259</v>
      </c>
      <c r="D38">
        <v>9518911014</v>
      </c>
      <c r="E38" t="s">
        <v>260</v>
      </c>
      <c r="F38">
        <v>63038105370000</v>
      </c>
      <c r="G38" t="s">
        <v>190</v>
      </c>
      <c r="H38" t="s">
        <v>191</v>
      </c>
      <c r="I38" t="s">
        <v>31</v>
      </c>
      <c r="J38">
        <v>2707</v>
      </c>
      <c r="K38">
        <v>46614</v>
      </c>
      <c r="L38">
        <v>55004</v>
      </c>
      <c r="M38">
        <v>50</v>
      </c>
      <c r="N38">
        <f t="shared" si="2"/>
        <v>23307</v>
      </c>
      <c r="O38" t="s">
        <v>32</v>
      </c>
      <c r="P38" t="s">
        <v>255</v>
      </c>
      <c r="Q38" t="s">
        <v>261</v>
      </c>
      <c r="R38" t="s">
        <v>46</v>
      </c>
      <c r="T38" t="s">
        <v>262</v>
      </c>
      <c r="U38" t="s">
        <v>262</v>
      </c>
      <c r="V38">
        <v>0</v>
      </c>
      <c r="W38">
        <v>0</v>
      </c>
      <c r="X38">
        <v>50</v>
      </c>
      <c r="Y38">
        <v>0</v>
      </c>
      <c r="AA38" t="s">
        <v>37</v>
      </c>
    </row>
    <row r="39" spans="1:27" x14ac:dyDescent="0.25">
      <c r="A39">
        <v>10474</v>
      </c>
      <c r="B39" t="s">
        <v>263</v>
      </c>
      <c r="C39" t="s">
        <v>264</v>
      </c>
      <c r="D39">
        <v>9923441905</v>
      </c>
      <c r="E39" t="s">
        <v>265</v>
      </c>
      <c r="F39" t="s">
        <v>266</v>
      </c>
      <c r="G39" t="s">
        <v>190</v>
      </c>
      <c r="H39" t="s">
        <v>191</v>
      </c>
      <c r="I39" t="s">
        <v>121</v>
      </c>
      <c r="J39">
        <v>30259</v>
      </c>
      <c r="K39">
        <v>30259</v>
      </c>
      <c r="L39">
        <v>35707</v>
      </c>
      <c r="M39" s="2">
        <v>0.15</v>
      </c>
      <c r="N39">
        <f>J39*M39</f>
        <v>4538.8499999999995</v>
      </c>
      <c r="O39" t="s">
        <v>32</v>
      </c>
      <c r="P39" t="s">
        <v>267</v>
      </c>
      <c r="Q39" t="s">
        <v>268</v>
      </c>
      <c r="R39" t="s">
        <v>269</v>
      </c>
      <c r="T39" t="s">
        <v>270</v>
      </c>
      <c r="U39" t="s">
        <v>270</v>
      </c>
      <c r="V39">
        <v>0</v>
      </c>
      <c r="W39">
        <v>0</v>
      </c>
      <c r="X39">
        <v>0</v>
      </c>
      <c r="Y39">
        <v>15</v>
      </c>
      <c r="AA39" t="s">
        <v>37</v>
      </c>
    </row>
    <row r="40" spans="1:27" x14ac:dyDescent="0.25">
      <c r="A40">
        <v>10475</v>
      </c>
      <c r="B40" t="s">
        <v>271</v>
      </c>
      <c r="C40" t="s">
        <v>272</v>
      </c>
      <c r="D40">
        <v>9067887858</v>
      </c>
      <c r="E40" t="s">
        <v>273</v>
      </c>
      <c r="F40" t="s">
        <v>274</v>
      </c>
      <c r="G40" t="s">
        <v>191</v>
      </c>
      <c r="H40" t="s">
        <v>275</v>
      </c>
      <c r="I40" t="s">
        <v>107</v>
      </c>
      <c r="J40">
        <v>7619</v>
      </c>
      <c r="K40">
        <v>7619</v>
      </c>
      <c r="L40">
        <v>8990</v>
      </c>
      <c r="M40" s="2">
        <v>0.15</v>
      </c>
      <c r="N40">
        <f>J40*M40</f>
        <v>1142.8499999999999</v>
      </c>
      <c r="O40" t="s">
        <v>32</v>
      </c>
      <c r="P40" t="s">
        <v>276</v>
      </c>
      <c r="Q40" t="s">
        <v>277</v>
      </c>
      <c r="R40" t="s">
        <v>269</v>
      </c>
      <c r="T40" t="s">
        <v>278</v>
      </c>
      <c r="U40" t="s">
        <v>278</v>
      </c>
      <c r="V40">
        <v>0</v>
      </c>
      <c r="W40">
        <v>0</v>
      </c>
      <c r="X40">
        <v>0</v>
      </c>
      <c r="Y40">
        <v>0</v>
      </c>
      <c r="AA40" t="s">
        <v>37</v>
      </c>
    </row>
    <row r="41" spans="1:27" x14ac:dyDescent="0.25">
      <c r="A41">
        <v>10492</v>
      </c>
      <c r="B41" t="s">
        <v>279</v>
      </c>
      <c r="C41" t="s">
        <v>280</v>
      </c>
      <c r="D41">
        <v>9765599333</v>
      </c>
      <c r="E41" t="s">
        <v>281</v>
      </c>
      <c r="F41" t="s">
        <v>282</v>
      </c>
      <c r="G41" t="s">
        <v>214</v>
      </c>
      <c r="H41" t="s">
        <v>215</v>
      </c>
      <c r="I41" t="s">
        <v>78</v>
      </c>
      <c r="J41">
        <v>1732</v>
      </c>
      <c r="K41">
        <v>59975</v>
      </c>
      <c r="L41">
        <v>70771</v>
      </c>
      <c r="M41">
        <v>45</v>
      </c>
      <c r="N41">
        <f t="shared" ref="N41:N42" si="3">K41*M41%</f>
        <v>26988.75</v>
      </c>
      <c r="O41" t="s">
        <v>32</v>
      </c>
      <c r="P41" t="s">
        <v>53</v>
      </c>
      <c r="Q41" t="s">
        <v>283</v>
      </c>
      <c r="R41" t="s">
        <v>46</v>
      </c>
      <c r="T41" t="s">
        <v>284</v>
      </c>
      <c r="U41" t="s">
        <v>284</v>
      </c>
      <c r="V41">
        <v>0</v>
      </c>
      <c r="W41">
        <v>0</v>
      </c>
      <c r="X41">
        <v>45</v>
      </c>
      <c r="Y41">
        <v>0</v>
      </c>
      <c r="AA41" t="s">
        <v>37</v>
      </c>
    </row>
    <row r="42" spans="1:27" ht="15.75" thickBot="1" x14ac:dyDescent="0.3">
      <c r="A42">
        <v>10497</v>
      </c>
      <c r="B42" t="s">
        <v>285</v>
      </c>
      <c r="C42" t="s">
        <v>286</v>
      </c>
      <c r="D42">
        <v>9850289286</v>
      </c>
      <c r="E42" t="s">
        <v>287</v>
      </c>
      <c r="F42" t="s">
        <v>288</v>
      </c>
      <c r="G42" t="s">
        <v>289</v>
      </c>
      <c r="H42" t="s">
        <v>290</v>
      </c>
      <c r="I42" t="s">
        <v>78</v>
      </c>
      <c r="J42">
        <v>31671</v>
      </c>
      <c r="K42">
        <v>38988</v>
      </c>
      <c r="L42">
        <v>46006</v>
      </c>
      <c r="M42">
        <v>15</v>
      </c>
      <c r="N42">
        <f t="shared" si="3"/>
        <v>5848.2</v>
      </c>
      <c r="O42" t="s">
        <v>32</v>
      </c>
      <c r="P42" t="s">
        <v>291</v>
      </c>
      <c r="Q42" t="s">
        <v>292</v>
      </c>
      <c r="R42" t="s">
        <v>109</v>
      </c>
      <c r="T42" t="s">
        <v>293</v>
      </c>
      <c r="U42" t="s">
        <v>293</v>
      </c>
      <c r="V42">
        <v>0</v>
      </c>
      <c r="W42">
        <v>0</v>
      </c>
      <c r="X42">
        <v>0</v>
      </c>
      <c r="Y42">
        <v>15</v>
      </c>
      <c r="AA42" t="s">
        <v>37</v>
      </c>
    </row>
    <row r="43" spans="1:27" ht="15.75" thickBot="1" x14ac:dyDescent="0.3">
      <c r="M43" s="7" t="s">
        <v>296</v>
      </c>
      <c r="N43" s="8">
        <f>SUM(N2:N42)</f>
        <v>608575.49999999977</v>
      </c>
      <c r="R43" s="9" t="s">
        <v>299</v>
      </c>
      <c r="S43" s="9"/>
      <c r="T43" s="9"/>
      <c r="U43" s="10">
        <v>0.02</v>
      </c>
      <c r="V43" s="9"/>
      <c r="W43" s="9"/>
      <c r="X43" s="9">
        <f>N43*U43</f>
        <v>12171.509999999995</v>
      </c>
    </row>
    <row r="44" spans="1:27" ht="15.75" thickBot="1" x14ac:dyDescent="0.3">
      <c r="M44" s="5" t="s">
        <v>297</v>
      </c>
      <c r="N44" s="6">
        <v>0.18</v>
      </c>
      <c r="R44" s="7" t="s">
        <v>300</v>
      </c>
      <c r="S44" s="11"/>
      <c r="T44" s="11"/>
      <c r="U44" s="11"/>
      <c r="V44" s="11"/>
      <c r="W44" s="11"/>
      <c r="X44" s="8">
        <f>N43-X43</f>
        <v>596403.98999999976</v>
      </c>
    </row>
    <row r="45" spans="1:27" x14ac:dyDescent="0.25">
      <c r="M45" s="3"/>
      <c r="N45" s="4">
        <f>N43*N44</f>
        <v>109543.58999999995</v>
      </c>
    </row>
    <row r="46" spans="1:27" x14ac:dyDescent="0.25">
      <c r="M46" s="3" t="s">
        <v>298</v>
      </c>
      <c r="N46" s="3">
        <f>N43+N45</f>
        <v>718119.08999999973</v>
      </c>
    </row>
  </sheetData>
  <autoFilter ref="A1:AA42" xr:uid="{1CC72B91-8AF8-4611-BDE3-CBB7B1F1B0B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2026-02-18T11:07:04Z</dcterms:created>
  <dcterms:modified xsi:type="dcterms:W3CDTF">2026-02-19T07:35:29Z</dcterms:modified>
</cp:coreProperties>
</file>