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Y DOWNLOAD\"/>
    </mc:Choice>
  </mc:AlternateContent>
  <xr:revisionPtr revIDLastSave="0" documentId="13_ncr:1_{C5B0EA5E-5156-432A-BEAA-D78A9F327379}" xr6:coauthVersionLast="47" xr6:coauthVersionMax="47" xr10:uidLastSave="{00000000-0000-0000-0000-000000000000}"/>
  <bookViews>
    <workbookView xWindow="-108" yWindow="-108" windowWidth="23256" windowHeight="12456" xr2:uid="{ACE6DE31-772B-4501-9875-A6D563CD11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" i="1" l="1"/>
  <c r="P2" i="1"/>
  <c r="P12" i="1"/>
  <c r="P11" i="1"/>
  <c r="P14" i="1"/>
  <c r="P4" i="1"/>
  <c r="P16" i="1" l="1"/>
  <c r="P18" i="1" s="1"/>
  <c r="P19" i="1" s="1"/>
  <c r="P20" i="1" l="1"/>
  <c r="P21" i="1" s="1"/>
</calcChain>
</file>

<file path=xl/sharedStrings.xml><?xml version="1.0" encoding="utf-8"?>
<sst xmlns="http://schemas.openxmlformats.org/spreadsheetml/2006/main" count="193" uniqueCount="128">
  <si>
    <t>id</t>
  </si>
  <si>
    <t>name</t>
  </si>
  <si>
    <t>address</t>
  </si>
  <si>
    <t>phone</t>
  </si>
  <si>
    <t>email</t>
  </si>
  <si>
    <t>relationshipManager</t>
  </si>
  <si>
    <t>registrationNumber</t>
  </si>
  <si>
    <t>policyNumber</t>
  </si>
  <si>
    <t>policyStartDate</t>
  </si>
  <si>
    <t>policyEndDate</t>
  </si>
  <si>
    <t>company</t>
  </si>
  <si>
    <t>odPremium</t>
  </si>
  <si>
    <t>netPremium</t>
  </si>
  <si>
    <t>grossPremium</t>
  </si>
  <si>
    <t>PO %</t>
  </si>
  <si>
    <t>PO AMT</t>
  </si>
  <si>
    <t>subAgent</t>
  </si>
  <si>
    <t>make</t>
  </si>
  <si>
    <t>model</t>
  </si>
  <si>
    <t>VIHAAN TOURS AND TRAVELS</t>
  </si>
  <si>
    <t>SURVEY NO 160/2/1A MSULI NIWAS, SAMBHAJI NAGAR HAVELI , PUNE</t>
  </si>
  <si>
    <t>SPARKPOLICY@GMAIL.COM</t>
  </si>
  <si>
    <t>AMJAD SHAIKH</t>
  </si>
  <si>
    <t>MH12WJ2893</t>
  </si>
  <si>
    <t>3004/429640942/00/000</t>
  </si>
  <si>
    <t>2026-02-20T18:30:00.000Z</t>
  </si>
  <si>
    <t>2027-02-19T18:30:00.000Z</t>
  </si>
  <si>
    <t>ICICI LOMBARD General Insurance Company Limited</t>
  </si>
  <si>
    <t>ILIYAS UMAR SHAIKH</t>
  </si>
  <si>
    <t>MARUTI</t>
  </si>
  <si>
    <t>ERTIGA VXI CNG</t>
  </si>
  <si>
    <t>AMIT DATTATRAYA GAWADE</t>
  </si>
  <si>
    <t>668/A RADA LAXMAN NIWAS DECAN GYMKHANA PUNE PUNE PUNE MAHARASHTRA 411004</t>
  </si>
  <si>
    <t xml:space="preserve">SPARKPOLICY@GMAIL.COM </t>
  </si>
  <si>
    <t>TEJASVI SUTAR</t>
  </si>
  <si>
    <t>MH12KN7518</t>
  </si>
  <si>
    <t>3001/429522693/00/000</t>
  </si>
  <si>
    <t>2026-02-19T18:30:00.000Z</t>
  </si>
  <si>
    <t>2027-02-18T18:30:00.000Z</t>
  </si>
  <si>
    <t>SWIFT VDI</t>
  </si>
  <si>
    <t>PAPA BANSI SHAIKH</t>
  </si>
  <si>
    <t>S.NO.48 GOKUL NAGAR KATRAJ KONDHWA KH , PUNE PUNE MAHARASHTRA 9370741123 MOB NO. PUNE PUNE MAHARASHTRA 9370741123 MOB NO. PUNE MAHARASHTRA 411048</t>
  </si>
  <si>
    <t>MOSEEM SHAIKH</t>
  </si>
  <si>
    <t>MH12HB1621</t>
  </si>
  <si>
    <t>3004/429335623/00/B00</t>
  </si>
  <si>
    <t>OMNI CNG 8STR</t>
  </si>
  <si>
    <t>GOKUL UTTARESHWAR AWASARE</t>
  </si>
  <si>
    <t>PUNE SOLAPUR ROAD MALWA</t>
  </si>
  <si>
    <t>SHAINAJ SHAIKH</t>
  </si>
  <si>
    <t>MH12YB7205</t>
  </si>
  <si>
    <t>3004/429462374/00/000</t>
  </si>
  <si>
    <t>2026-02-18T18:30:00.000Z</t>
  </si>
  <si>
    <t>2027-02-17T18:30:00.000Z</t>
  </si>
  <si>
    <t>FORCE MOTORS LTD</t>
  </si>
  <si>
    <t>TRAVELLER T1</t>
  </si>
  <si>
    <t>AMOL JALINDAR DONGARE</t>
  </si>
  <si>
    <t>AP LONI DEVKAR NR MARATHI SHALA LONI, TAL INDAPUR DIST PUNE MAHARSHTRA 9767921005 MOB NO. TAL INDAPUR DIST PUNE MAHARSHTRA 9767921005 MOB NO. PUNE MAHARASHTRA 413132</t>
  </si>
  <si>
    <t>MH42BF7281</t>
  </si>
  <si>
    <t>3004/429478266/00/000</t>
  </si>
  <si>
    <t>TRAVELLER MONOBUS</t>
  </si>
  <si>
    <t>GAJANAN DNYANOBA BARBADE</t>
  </si>
  <si>
    <t>SR NO 1317 PAWAR NAGAR NR SAMAN NIWAS , PUNE MAHARSHTRA 7517834681 MOB NO. PUNE MAHARSHTRA 7517834681 MOB NO. PUNE MAHARASHTRA 411033</t>
  </si>
  <si>
    <t>MH42B1906</t>
  </si>
  <si>
    <t>3004/429408370/00/B00</t>
  </si>
  <si>
    <t>2026-02-17T18:30:00.000Z</t>
  </si>
  <si>
    <t>2027-02-16T18:30:00.000Z</t>
  </si>
  <si>
    <t>ICICI LOMBARD</t>
  </si>
  <si>
    <t>TRAVELLER T1 3050</t>
  </si>
  <si>
    <t>POPAT YADAVRAO CHANDGUDE</t>
  </si>
  <si>
    <t>SR NO 176 PRO NO 1614/1 NEAR BHAUSAHEB DHUMAL BUNGLOW , 9689216671 9689216671 PUNE MAHARASHTRA 412308</t>
  </si>
  <si>
    <t>MH12QG7124</t>
  </si>
  <si>
    <t>3004/429496955/00/B00</t>
  </si>
  <si>
    <t>RAJNIKANT BALASAHEB DANGE</t>
  </si>
  <si>
    <t>SR NO 70 FLAT NO 5 GULZAR, APPARTMENT SANTOSH NAGAR KATRAJ, PUNE, PUNE, MAHARASHTRA, , 8263997232 MOB NO 8263997232 MOB NO PUNE MAHARASHTRA 411046</t>
  </si>
  <si>
    <t>MH12XM9737</t>
  </si>
  <si>
    <t>3004/428917775/00/000</t>
  </si>
  <si>
    <t>2026-02-16T18:30:00.000Z</t>
  </si>
  <si>
    <t>2027-02-15T18:30:00.000Z</t>
  </si>
  <si>
    <t>TATA MOTORS</t>
  </si>
  <si>
    <t>ULTRA PRIME</t>
  </si>
  <si>
    <t>DEVDEEP SUBHASH JADHAV</t>
  </si>
  <si>
    <t>PUNE, 411012, SR NO 21/6/6 7 D-1 GANESH KINARA,GANESH NAGAR,DAPODI SR NO 21/6/6 7 D-1 GANESH KINARA,GANESH NAGAR,DAPODI PUNE MAHARASHTRA 411012</t>
  </si>
  <si>
    <t>MH14LK5166</t>
  </si>
  <si>
    <t>3004/429110108/00/000</t>
  </si>
  <si>
    <t>EICHER MOTOR</t>
  </si>
  <si>
    <t>STARLINE 2075 H</t>
  </si>
  <si>
    <t>PRAKASH TOURS AND TRAVELS</t>
  </si>
  <si>
    <t>KUSHAL SAGAR GALAXY SHEWALEWADI , MANJARI FARM HAVELI PUNE, PUNE, PUNE, MAHARASHTRA - 412307, INDIA. MOB NO-9881509661. PUNE MAHARASHTRA 412307</t>
  </si>
  <si>
    <t>MH12WJ6001</t>
  </si>
  <si>
    <t>3004/428220824/00/000</t>
  </si>
  <si>
    <t>2026-02-10T18:30:00.000Z</t>
  </si>
  <si>
    <t>2027-02-09T18:30:00.000Z</t>
  </si>
  <si>
    <t>ERTIGA TOUR M CNG</t>
  </si>
  <si>
    <t>AJITRAO BHAU CHAVAN</t>
  </si>
  <si>
    <t>SR NO 52/2 NEAR WAGHJAI MANDIR AMBEGAON WAGHJAI NAGAR AMBEGAON BK PUNE MAHARASHTRA 411046</t>
  </si>
  <si>
    <t>SARAPHARAJ SHAIKH</t>
  </si>
  <si>
    <t>MH12TF3078</t>
  </si>
  <si>
    <t>3005/428064449/00/000</t>
  </si>
  <si>
    <t>2026-02-09T18:30:00.000Z</t>
  </si>
  <si>
    <t>2027-02-08T18:30:00.000Z</t>
  </si>
  <si>
    <t>ROYAL ENFIELD</t>
  </si>
  <si>
    <t>BULLET 350 ES X EFI BS VI</t>
  </si>
  <si>
    <t>VIKRAM SHANKAR PATNE</t>
  </si>
  <si>
    <t>HNO.33, PATNEWADAMARUTIALI,KONDHAVAKHURD,PUNE, ,HADAPSAR, PUNE-8888284516., PUNE MAHARASHTRA 411028</t>
  </si>
  <si>
    <t>MH14CW3200</t>
  </si>
  <si>
    <t>3004/427935459/00/000</t>
  </si>
  <si>
    <t>2026-02-08T18:30:00.000Z</t>
  </si>
  <si>
    <t>2027-02-07T18:30:00.000Z</t>
  </si>
  <si>
    <t>TRAVELLER 3700</t>
  </si>
  <si>
    <t>TUKARAM NANA WALKE</t>
  </si>
  <si>
    <t>S NO 45 THREE JEWELS SOCIETY F NO 1305 NR AKRUTI SOCIETY TILEKAR NAGAR KONDHWA BK PUNE MAHARASHTRA 411037, 7350125551 MOB NO 7350125551 MOB NO PUNE MAHARASHTRA 411037</t>
  </si>
  <si>
    <t>MH12HB2794</t>
  </si>
  <si>
    <t>3004/427942427/00/B00</t>
  </si>
  <si>
    <t>2026-02-06T18:30:00.000Z</t>
  </si>
  <si>
    <t>2027-02-05T18:30:00.000Z</t>
  </si>
  <si>
    <t>10.75 H</t>
  </si>
  <si>
    <t>VITTHAL BHAGWAT GIRI</t>
  </si>
  <si>
    <t>LOHGAON RODE OPP BALVIKAS CETER INDIRANAGER PUNE, PUNE MAHARASHTRA 411032</t>
  </si>
  <si>
    <t>MH12WJ4040</t>
  </si>
  <si>
    <t>3004/427661224/00/B00</t>
  </si>
  <si>
    <t>2026-02-04T18:30:00.000Z</t>
  </si>
  <si>
    <t>2027-02-03T18:30:00.000Z</t>
  </si>
  <si>
    <t>TOTAL</t>
  </si>
  <si>
    <t xml:space="preserve">advance payment to agent Iliyas Rs </t>
  </si>
  <si>
    <t>tds</t>
  </si>
  <si>
    <t>final</t>
  </si>
  <si>
    <t>diff rs</t>
  </si>
  <si>
    <t xml:space="preserve">paid amt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</si>
</sst>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Fill="1" applyBorder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81CFB-66C8-4C74-8C5B-7CAB59E5779C}">
  <dimension ref="A1:S21"/>
  <sheetViews>
    <sheetView tabSelected="1" workbookViewId="0">
      <selection activeCell="R21" sqref="R21"/>
    </sheetView>
  </sheetViews>
  <sheetFormatPr defaultRowHeight="14.4" x14ac:dyDescent="0.3"/>
  <cols>
    <col min="14" max="14" width="10.44140625" customWidth="1"/>
    <col min="15" max="15" width="10.77734375" customWidth="1"/>
    <col min="16" max="16" width="12.109375" customWidth="1"/>
    <col min="17" max="17" width="14.88671875" customWidth="1"/>
    <col min="18" max="18" width="23.77734375" customWidth="1"/>
  </cols>
  <sheetData>
    <row r="1" spans="1:1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3">
      <c r="A2" s="1">
        <v>10616</v>
      </c>
      <c r="B2" s="1" t="s">
        <v>19</v>
      </c>
      <c r="C2" s="1" t="s">
        <v>20</v>
      </c>
      <c r="D2" s="1">
        <v>8805504546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>
        <v>12202</v>
      </c>
      <c r="M2" s="1">
        <v>26120</v>
      </c>
      <c r="N2" s="1">
        <v>30822</v>
      </c>
      <c r="O2" s="1">
        <v>30</v>
      </c>
      <c r="P2" s="1">
        <f>M2*O2/100</f>
        <v>7836</v>
      </c>
      <c r="Q2" s="1" t="s">
        <v>28</v>
      </c>
      <c r="R2" s="1" t="s">
        <v>29</v>
      </c>
      <c r="S2" s="1" t="s">
        <v>30</v>
      </c>
    </row>
    <row r="3" spans="1:19" x14ac:dyDescent="0.3">
      <c r="A3" s="1">
        <v>10632</v>
      </c>
      <c r="B3" s="1" t="s">
        <v>31</v>
      </c>
      <c r="C3" s="1" t="s">
        <v>32</v>
      </c>
      <c r="D3" s="1">
        <v>9067887858</v>
      </c>
      <c r="E3" s="1" t="s">
        <v>33</v>
      </c>
      <c r="F3" s="1" t="s">
        <v>34</v>
      </c>
      <c r="G3" s="1" t="s">
        <v>35</v>
      </c>
      <c r="H3" s="1" t="s">
        <v>36</v>
      </c>
      <c r="I3" s="1" t="s">
        <v>37</v>
      </c>
      <c r="J3" s="1" t="s">
        <v>38</v>
      </c>
      <c r="K3" s="1" t="s">
        <v>27</v>
      </c>
      <c r="L3" s="1">
        <v>994</v>
      </c>
      <c r="M3" s="1">
        <v>4935</v>
      </c>
      <c r="N3" s="1">
        <v>5823</v>
      </c>
      <c r="O3" s="1">
        <v>10</v>
      </c>
      <c r="P3" s="1">
        <f>L3*O3/100</f>
        <v>99.4</v>
      </c>
      <c r="Q3" s="1" t="s">
        <v>28</v>
      </c>
      <c r="R3" s="1" t="s">
        <v>29</v>
      </c>
      <c r="S3" s="1" t="s">
        <v>39</v>
      </c>
    </row>
    <row r="4" spans="1:19" x14ac:dyDescent="0.3">
      <c r="A4" s="1">
        <v>10633</v>
      </c>
      <c r="B4" s="1" t="s">
        <v>40</v>
      </c>
      <c r="C4" s="1" t="s">
        <v>41</v>
      </c>
      <c r="D4" s="1">
        <v>9370741123</v>
      </c>
      <c r="E4" s="1" t="s">
        <v>33</v>
      </c>
      <c r="F4" s="1" t="s">
        <v>42</v>
      </c>
      <c r="G4" s="1" t="s">
        <v>43</v>
      </c>
      <c r="H4" s="1" t="s">
        <v>44</v>
      </c>
      <c r="I4" s="1" t="s">
        <v>37</v>
      </c>
      <c r="J4" s="1" t="s">
        <v>38</v>
      </c>
      <c r="K4" s="1" t="s">
        <v>27</v>
      </c>
      <c r="L4" s="1">
        <v>473</v>
      </c>
      <c r="M4" s="1">
        <v>17990</v>
      </c>
      <c r="N4" s="1">
        <v>21228</v>
      </c>
      <c r="O4" s="1">
        <v>65</v>
      </c>
      <c r="P4" s="1">
        <f>M4*O4/100</f>
        <v>11693.5</v>
      </c>
      <c r="Q4" s="1" t="s">
        <v>28</v>
      </c>
      <c r="R4" s="1" t="s">
        <v>29</v>
      </c>
      <c r="S4" s="1" t="s">
        <v>45</v>
      </c>
    </row>
    <row r="5" spans="1:19" x14ac:dyDescent="0.3">
      <c r="A5" s="1">
        <v>10634</v>
      </c>
      <c r="B5" s="1" t="s">
        <v>46</v>
      </c>
      <c r="C5" s="1" t="s">
        <v>47</v>
      </c>
      <c r="D5" s="1">
        <v>9923611624</v>
      </c>
      <c r="E5" s="1" t="s">
        <v>21</v>
      </c>
      <c r="F5" s="1" t="s">
        <v>48</v>
      </c>
      <c r="G5" s="1" t="s">
        <v>49</v>
      </c>
      <c r="H5" s="1" t="s">
        <v>50</v>
      </c>
      <c r="I5" s="1" t="s">
        <v>51</v>
      </c>
      <c r="J5" s="1" t="s">
        <v>52</v>
      </c>
      <c r="K5" s="1" t="s">
        <v>27</v>
      </c>
      <c r="L5" s="1">
        <v>1392</v>
      </c>
      <c r="M5" s="1">
        <v>31933</v>
      </c>
      <c r="N5" s="1">
        <v>39324</v>
      </c>
      <c r="O5" s="1">
        <v>55</v>
      </c>
      <c r="P5" s="1">
        <v>17563.150000000001</v>
      </c>
      <c r="Q5" s="1" t="s">
        <v>28</v>
      </c>
      <c r="R5" s="1" t="s">
        <v>53</v>
      </c>
      <c r="S5" s="1" t="s">
        <v>54</v>
      </c>
    </row>
    <row r="6" spans="1:19" x14ac:dyDescent="0.3">
      <c r="A6" s="1">
        <v>10635</v>
      </c>
      <c r="B6" s="1" t="s">
        <v>55</v>
      </c>
      <c r="C6" s="1" t="s">
        <v>56</v>
      </c>
      <c r="D6" s="1">
        <v>9767921005</v>
      </c>
      <c r="E6" s="1" t="s">
        <v>21</v>
      </c>
      <c r="F6" s="1" t="s">
        <v>34</v>
      </c>
      <c r="G6" s="1" t="s">
        <v>57</v>
      </c>
      <c r="H6" s="1" t="s">
        <v>58</v>
      </c>
      <c r="I6" s="1" t="s">
        <v>51</v>
      </c>
      <c r="J6" s="1" t="s">
        <v>52</v>
      </c>
      <c r="K6" s="1" t="s">
        <v>27</v>
      </c>
      <c r="L6" s="1">
        <v>10862</v>
      </c>
      <c r="M6" s="1">
        <v>54196</v>
      </c>
      <c r="N6" s="1">
        <v>63951</v>
      </c>
      <c r="O6" s="1">
        <v>55</v>
      </c>
      <c r="P6" s="1">
        <v>29807.8</v>
      </c>
      <c r="Q6" s="1" t="s">
        <v>28</v>
      </c>
      <c r="R6" s="1" t="s">
        <v>53</v>
      </c>
      <c r="S6" s="1" t="s">
        <v>59</v>
      </c>
    </row>
    <row r="7" spans="1:19" x14ac:dyDescent="0.3">
      <c r="A7" s="1">
        <v>10636</v>
      </c>
      <c r="B7" s="1" t="s">
        <v>60</v>
      </c>
      <c r="C7" s="1" t="s">
        <v>61</v>
      </c>
      <c r="D7" s="1">
        <v>7517834681</v>
      </c>
      <c r="E7" s="1" t="s">
        <v>21</v>
      </c>
      <c r="F7" s="1" t="s">
        <v>42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>
        <v>222</v>
      </c>
      <c r="M7" s="1">
        <v>24384</v>
      </c>
      <c r="N7" s="1">
        <v>28773</v>
      </c>
      <c r="O7" s="1">
        <v>55</v>
      </c>
      <c r="P7" s="1">
        <v>13411.2</v>
      </c>
      <c r="Q7" s="1" t="s">
        <v>28</v>
      </c>
      <c r="R7" s="1" t="s">
        <v>53</v>
      </c>
      <c r="S7" s="1" t="s">
        <v>67</v>
      </c>
    </row>
    <row r="8" spans="1:19" x14ac:dyDescent="0.3">
      <c r="A8" s="1">
        <v>10638</v>
      </c>
      <c r="B8" s="1" t="s">
        <v>68</v>
      </c>
      <c r="C8" s="1" t="s">
        <v>69</v>
      </c>
      <c r="D8" s="1">
        <v>9689216671</v>
      </c>
      <c r="E8" s="1" t="s">
        <v>21</v>
      </c>
      <c r="F8" s="1" t="s">
        <v>22</v>
      </c>
      <c r="G8" s="1" t="s">
        <v>70</v>
      </c>
      <c r="H8" s="1" t="s">
        <v>71</v>
      </c>
      <c r="I8" s="1" t="s">
        <v>64</v>
      </c>
      <c r="J8" s="1" t="s">
        <v>65</v>
      </c>
      <c r="K8" s="1" t="s">
        <v>27</v>
      </c>
      <c r="L8" s="1">
        <v>1094</v>
      </c>
      <c r="M8" s="1">
        <v>30396</v>
      </c>
      <c r="N8" s="1">
        <v>35867</v>
      </c>
      <c r="O8" s="1">
        <v>55</v>
      </c>
      <c r="P8" s="1">
        <v>16717.8</v>
      </c>
      <c r="Q8" s="1" t="s">
        <v>28</v>
      </c>
      <c r="R8" s="1" t="s">
        <v>53</v>
      </c>
      <c r="S8" s="1" t="s">
        <v>54</v>
      </c>
    </row>
    <row r="9" spans="1:19" x14ac:dyDescent="0.3">
      <c r="A9" s="1">
        <v>10639</v>
      </c>
      <c r="B9" s="1" t="s">
        <v>72</v>
      </c>
      <c r="C9" s="1" t="s">
        <v>73</v>
      </c>
      <c r="D9" s="1">
        <v>8263997232</v>
      </c>
      <c r="E9" s="1" t="s">
        <v>21</v>
      </c>
      <c r="F9" s="1" t="s">
        <v>48</v>
      </c>
      <c r="G9" s="1" t="s">
        <v>74</v>
      </c>
      <c r="H9" s="1" t="s">
        <v>75</v>
      </c>
      <c r="I9" s="1" t="s">
        <v>76</v>
      </c>
      <c r="J9" s="1" t="s">
        <v>77</v>
      </c>
      <c r="K9" s="1" t="s">
        <v>27</v>
      </c>
      <c r="L9" s="1">
        <v>2783</v>
      </c>
      <c r="M9" s="1">
        <v>61026</v>
      </c>
      <c r="N9" s="1">
        <v>72011</v>
      </c>
      <c r="O9" s="1">
        <v>55</v>
      </c>
      <c r="P9" s="1">
        <v>33564.300000000003</v>
      </c>
      <c r="Q9" s="1" t="s">
        <v>28</v>
      </c>
      <c r="R9" s="1" t="s">
        <v>78</v>
      </c>
      <c r="S9" s="1" t="s">
        <v>79</v>
      </c>
    </row>
    <row r="10" spans="1:19" x14ac:dyDescent="0.3">
      <c r="A10" s="1">
        <v>10640</v>
      </c>
      <c r="B10" s="1" t="s">
        <v>80</v>
      </c>
      <c r="C10" s="1" t="s">
        <v>81</v>
      </c>
      <c r="D10" s="1">
        <v>9067887858</v>
      </c>
      <c r="E10" s="1" t="s">
        <v>33</v>
      </c>
      <c r="F10" s="1" t="s">
        <v>22</v>
      </c>
      <c r="G10" s="1" t="s">
        <v>82</v>
      </c>
      <c r="H10" s="1" t="s">
        <v>83</v>
      </c>
      <c r="I10" s="1" t="s">
        <v>76</v>
      </c>
      <c r="J10" s="1" t="s">
        <v>77</v>
      </c>
      <c r="K10" s="1" t="s">
        <v>27</v>
      </c>
      <c r="L10" s="1">
        <v>377</v>
      </c>
      <c r="M10" s="1">
        <v>43164</v>
      </c>
      <c r="N10" s="1">
        <v>50934</v>
      </c>
      <c r="O10" s="1">
        <v>55</v>
      </c>
      <c r="P10" s="1">
        <v>23740.2</v>
      </c>
      <c r="Q10" s="1" t="s">
        <v>28</v>
      </c>
      <c r="R10" s="1" t="s">
        <v>84</v>
      </c>
      <c r="S10" s="1" t="s">
        <v>85</v>
      </c>
    </row>
    <row r="11" spans="1:19" x14ac:dyDescent="0.3">
      <c r="A11" s="1">
        <v>10641</v>
      </c>
      <c r="B11" s="1" t="s">
        <v>86</v>
      </c>
      <c r="C11" s="1" t="s">
        <v>87</v>
      </c>
      <c r="D11" s="1">
        <v>9881509661</v>
      </c>
      <c r="E11" s="1" t="s">
        <v>21</v>
      </c>
      <c r="F11" s="1" t="s">
        <v>42</v>
      </c>
      <c r="G11" s="1" t="s">
        <v>88</v>
      </c>
      <c r="H11" s="1" t="s">
        <v>89</v>
      </c>
      <c r="I11" s="1" t="s">
        <v>90</v>
      </c>
      <c r="J11" s="1" t="s">
        <v>91</v>
      </c>
      <c r="K11" s="1" t="s">
        <v>27</v>
      </c>
      <c r="L11" s="1">
        <v>14565</v>
      </c>
      <c r="M11" s="1">
        <v>28483</v>
      </c>
      <c r="N11" s="1">
        <v>33610</v>
      </c>
      <c r="O11" s="1">
        <v>30</v>
      </c>
      <c r="P11" s="1">
        <f>M11*O11/100</f>
        <v>8544.9</v>
      </c>
      <c r="Q11" s="1" t="s">
        <v>28</v>
      </c>
      <c r="R11" s="1" t="s">
        <v>29</v>
      </c>
      <c r="S11" s="1" t="s">
        <v>92</v>
      </c>
    </row>
    <row r="12" spans="1:19" x14ac:dyDescent="0.3">
      <c r="A12" s="1">
        <v>10642</v>
      </c>
      <c r="B12" s="1" t="s">
        <v>93</v>
      </c>
      <c r="C12" s="1" t="s">
        <v>94</v>
      </c>
      <c r="D12" s="1">
        <v>9067887858</v>
      </c>
      <c r="E12" s="1" t="s">
        <v>21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27</v>
      </c>
      <c r="L12" s="1">
        <v>1546</v>
      </c>
      <c r="M12" s="1">
        <v>2962</v>
      </c>
      <c r="N12" s="1">
        <v>3495</v>
      </c>
      <c r="O12" s="1">
        <v>20.3</v>
      </c>
      <c r="P12" s="1">
        <f>M12*O12/100</f>
        <v>601.28599999999994</v>
      </c>
      <c r="Q12" s="1" t="s">
        <v>28</v>
      </c>
      <c r="R12" s="1" t="s">
        <v>100</v>
      </c>
      <c r="S12" s="1" t="s">
        <v>101</v>
      </c>
    </row>
    <row r="13" spans="1:19" x14ac:dyDescent="0.3">
      <c r="A13" s="1">
        <v>10643</v>
      </c>
      <c r="B13" s="1" t="s">
        <v>102</v>
      </c>
      <c r="C13" s="1" t="s">
        <v>103</v>
      </c>
      <c r="D13" s="1">
        <v>8888284516</v>
      </c>
      <c r="E13" s="1" t="s">
        <v>21</v>
      </c>
      <c r="F13" s="1" t="s">
        <v>34</v>
      </c>
      <c r="G13" s="1" t="s">
        <v>104</v>
      </c>
      <c r="H13" s="1" t="s">
        <v>105</v>
      </c>
      <c r="I13" s="1" t="s">
        <v>106</v>
      </c>
      <c r="J13" s="1" t="s">
        <v>107</v>
      </c>
      <c r="K13" s="1" t="s">
        <v>27</v>
      </c>
      <c r="L13" s="1">
        <v>684</v>
      </c>
      <c r="M13" s="1">
        <v>29109</v>
      </c>
      <c r="N13" s="1">
        <v>34349</v>
      </c>
      <c r="O13" s="1">
        <v>55</v>
      </c>
      <c r="P13" s="1">
        <v>16009.95</v>
      </c>
      <c r="Q13" s="1" t="s">
        <v>28</v>
      </c>
      <c r="R13" s="1" t="s">
        <v>53</v>
      </c>
      <c r="S13" s="1" t="s">
        <v>108</v>
      </c>
    </row>
    <row r="14" spans="1:19" x14ac:dyDescent="0.3">
      <c r="A14" s="1">
        <v>10644</v>
      </c>
      <c r="B14" s="1" t="s">
        <v>109</v>
      </c>
      <c r="C14" s="1" t="s">
        <v>110</v>
      </c>
      <c r="D14" s="1">
        <v>7350125551</v>
      </c>
      <c r="E14" s="1" t="s">
        <v>21</v>
      </c>
      <c r="F14" s="1" t="s">
        <v>42</v>
      </c>
      <c r="G14" s="1" t="s">
        <v>111</v>
      </c>
      <c r="H14" s="1" t="s">
        <v>112</v>
      </c>
      <c r="I14" s="1" t="s">
        <v>113</v>
      </c>
      <c r="J14" s="1" t="s">
        <v>114</v>
      </c>
      <c r="K14" s="1" t="s">
        <v>27</v>
      </c>
      <c r="L14" s="1">
        <v>1099</v>
      </c>
      <c r="M14" s="1">
        <v>43556</v>
      </c>
      <c r="N14" s="1">
        <v>51396</v>
      </c>
      <c r="O14" s="1">
        <v>56</v>
      </c>
      <c r="P14" s="1">
        <f>M14*O14/100</f>
        <v>24391.360000000001</v>
      </c>
      <c r="Q14" s="1" t="s">
        <v>28</v>
      </c>
      <c r="R14" s="1" t="s">
        <v>84</v>
      </c>
      <c r="S14" s="1" t="s">
        <v>115</v>
      </c>
    </row>
    <row r="15" spans="1:19" x14ac:dyDescent="0.3">
      <c r="A15" s="1">
        <v>10645</v>
      </c>
      <c r="B15" s="1" t="s">
        <v>116</v>
      </c>
      <c r="C15" s="1" t="s">
        <v>117</v>
      </c>
      <c r="D15" s="1"/>
      <c r="E15" s="1" t="s">
        <v>21</v>
      </c>
      <c r="F15" s="1" t="s">
        <v>22</v>
      </c>
      <c r="G15" s="1" t="s">
        <v>118</v>
      </c>
      <c r="H15" s="1" t="s">
        <v>119</v>
      </c>
      <c r="I15" s="1" t="s">
        <v>120</v>
      </c>
      <c r="J15" s="1" t="s">
        <v>121</v>
      </c>
      <c r="K15" s="1" t="s">
        <v>27</v>
      </c>
      <c r="L15" s="1">
        <v>1340</v>
      </c>
      <c r="M15" s="1">
        <v>30642</v>
      </c>
      <c r="N15" s="1">
        <v>36158</v>
      </c>
      <c r="O15" s="1">
        <v>55</v>
      </c>
      <c r="P15" s="1">
        <v>16853.099999999999</v>
      </c>
      <c r="Q15" s="1" t="s">
        <v>28</v>
      </c>
      <c r="R15" s="1" t="s">
        <v>53</v>
      </c>
      <c r="S15" s="1" t="s">
        <v>54</v>
      </c>
    </row>
    <row r="16" spans="1:19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2" t="s">
        <v>122</v>
      </c>
      <c r="P16" s="2">
        <f>SUM(P2:P15)</f>
        <v>220833.94600000003</v>
      </c>
      <c r="Q16" s="1"/>
      <c r="R16" s="1"/>
      <c r="S16" s="1"/>
    </row>
    <row r="17" spans="13:17" x14ac:dyDescent="0.3">
      <c r="M17" t="s">
        <v>123</v>
      </c>
      <c r="P17" s="3">
        <v>30000</v>
      </c>
    </row>
    <row r="18" spans="13:17" x14ac:dyDescent="0.3">
      <c r="P18" s="4">
        <f>P16+P17</f>
        <v>250833.94600000003</v>
      </c>
    </row>
    <row r="19" spans="13:17" x14ac:dyDescent="0.3">
      <c r="O19" t="s">
        <v>124</v>
      </c>
      <c r="P19" s="4">
        <f>P18*2/100</f>
        <v>5016.6789200000003</v>
      </c>
      <c r="Q19" t="s">
        <v>127</v>
      </c>
    </row>
    <row r="20" spans="13:17" x14ac:dyDescent="0.3">
      <c r="O20" t="s">
        <v>125</v>
      </c>
      <c r="P20" s="4">
        <f>P18-P19</f>
        <v>245817.26708000002</v>
      </c>
      <c r="Q20">
        <v>245820</v>
      </c>
    </row>
    <row r="21" spans="13:17" x14ac:dyDescent="0.3">
      <c r="O21" t="s">
        <v>126</v>
      </c>
      <c r="P21" s="4">
        <f>Q20-P20</f>
        <v>2.7329199999803677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2026-03-05T07:59:25Z</dcterms:created>
  <dcterms:modified xsi:type="dcterms:W3CDTF">2026-03-05T08:20:10Z</dcterms:modified>
</cp:coreProperties>
</file>