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B5BAC4EE-1132-44F1-A81E-8EB64F969BB5}" xr6:coauthVersionLast="47" xr6:coauthVersionMax="47" xr10:uidLastSave="{00000000-0000-0000-0000-000000000000}"/>
  <bookViews>
    <workbookView xWindow="-108" yWindow="-108" windowWidth="23256" windowHeight="12456" xr2:uid="{49FEF791-E6FE-4A7D-A49A-DC079976B0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7" i="1" l="1"/>
  <c r="Z12" i="1"/>
  <c r="Z11" i="1"/>
  <c r="Z10" i="1"/>
  <c r="AB10" i="1" s="1"/>
  <c r="AC10" i="1" s="1"/>
  <c r="Z4" i="1"/>
  <c r="Z3" i="1"/>
  <c r="AB3" i="1" s="1"/>
  <c r="AC3" i="1" s="1"/>
  <c r="Z2" i="1"/>
  <c r="Z14" i="1" s="1"/>
  <c r="AA14" i="1" l="1"/>
  <c r="AA15" i="1" s="1"/>
  <c r="AA16" i="1" s="1"/>
  <c r="AC11" i="1"/>
  <c r="AB12" i="1"/>
  <c r="AC12" i="1" s="1"/>
  <c r="AB4" i="1"/>
  <c r="AC4" i="1" s="1"/>
  <c r="AB11" i="1"/>
  <c r="AB2" i="1"/>
  <c r="AC2" i="1"/>
  <c r="AC13" i="1" l="1"/>
  <c r="AC5" i="1"/>
  <c r="AC16" i="1" l="1"/>
  <c r="AE6" i="1"/>
</calcChain>
</file>

<file path=xl/sharedStrings.xml><?xml version="1.0" encoding="utf-8"?>
<sst xmlns="http://schemas.openxmlformats.org/spreadsheetml/2006/main" count="147" uniqueCount="82">
  <si>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</si>
  <si>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</si>
  <si>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</si>
  <si>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</si>
  <si>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</si>
  <si>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</si>
  <si>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</si>
  <si>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</si>
  <si>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</si>
  <si>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</si>
  <si>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</si>
  <si>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</si>
  <si>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</si>
  <si>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</si>
  <si>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</si>
  <si>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</si>
  <si>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</si>
  <si>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</si>
  <si>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</si>
  <si>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</si>
  <si>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</si>
  <si>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</si>
  <si>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</si>
  <si>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</si>
  <si>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</si>
  <si>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</si>
  <si>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</si>
  <si>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</si>
  <si>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</si>
  <si>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</si>
  <si>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GOVIND VASANT CHAVAN</t>
  </si>
  <si>
    <t>HDFC ERGO General Insurance Company Limited</t>
  </si>
  <si>
    <t>PACKAGE</t>
  </si>
  <si>
    <t>GCV</t>
  </si>
  <si>
    <t>MH12VF6635</t>
  </si>
  <si>
    <t>MAHINDRA</t>
  </si>
  <si>
    <t>BOLERO</t>
  </si>
  <si>
    <t>2023</t>
  </si>
  <si>
    <t>3480</t>
  </si>
  <si>
    <t>2</t>
  </si>
  <si>
    <t>2315208313978600000</t>
  </si>
  <si>
    <t>MR BHAGWAN BALIRAM AKHADE</t>
  </si>
  <si>
    <t>MH14LX6945</t>
  </si>
  <si>
    <t>ASHOK LEYLAND</t>
  </si>
  <si>
    <t>DOST</t>
  </si>
  <si>
    <t>2025</t>
  </si>
  <si>
    <t>2625</t>
  </si>
  <si>
    <t>1</t>
  </si>
  <si>
    <t>2315208313404200000</t>
  </si>
  <si>
    <t>28033/- EXTRA RECEIVED</t>
  </si>
  <si>
    <t>MR JUNAID MALIK</t>
  </si>
  <si>
    <t>MH14LB9264</t>
  </si>
  <si>
    <t>2024</t>
  </si>
  <si>
    <t>2805</t>
  </si>
  <si>
    <t>2315208315263000000</t>
  </si>
  <si>
    <t>TOTAL AMT</t>
  </si>
  <si>
    <t>(60000-31967=280033/- )</t>
  </si>
  <si>
    <t xml:space="preserve">RECEIVED ON 05 MARCH </t>
  </si>
  <si>
    <t>RS 60000/-</t>
  </si>
  <si>
    <t>M/S ZEP INDUSTRIES</t>
  </si>
  <si>
    <t>MH12WJ5533</t>
  </si>
  <si>
    <t>2950</t>
  </si>
  <si>
    <t>2315208316340200000</t>
  </si>
  <si>
    <t>MR YUNUS MAHEBOOB INAMDAR</t>
  </si>
  <si>
    <t>MH14LB8545</t>
  </si>
  <si>
    <t>2590</t>
  </si>
  <si>
    <t>2315208318403700000</t>
  </si>
  <si>
    <t>POPAT SITARAM ADAK</t>
  </si>
  <si>
    <t>SBI General Insurance Company Limited</t>
  </si>
  <si>
    <t>MH14DM2898</t>
  </si>
  <si>
    <t>MAHINDRA &amp; MAHINDRA</t>
  </si>
  <si>
    <t>MAXXIMO</t>
  </si>
  <si>
    <t>BSIV</t>
  </si>
  <si>
    <t>2012</t>
  </si>
  <si>
    <t>1800</t>
  </si>
  <si>
    <t>DIESEL</t>
  </si>
  <si>
    <t>POCMVGC0100757679</t>
  </si>
  <si>
    <t>total pratik</t>
  </si>
  <si>
    <t>advance payment spark</t>
  </si>
  <si>
    <t>date</t>
  </si>
  <si>
    <t>on 05-03-2026</t>
  </si>
  <si>
    <t>remain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</si>
</sst>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C3B5-0255-4B37-B21F-AE4AA288AD0D}">
  <dimension ref="A1:AE17"/>
  <sheetViews>
    <sheetView tabSelected="1" topLeftCell="S9" workbookViewId="0">
      <selection activeCell="AD18" sqref="AD18"/>
    </sheetView>
  </sheetViews>
  <sheetFormatPr defaultRowHeight="14.4" x14ac:dyDescent="0.3"/>
  <cols>
    <col min="29" max="29" width="11.6640625" customWidth="1"/>
    <col min="30" max="30" width="42.109375" customWidth="1"/>
    <col min="31" max="31" width="25.77734375" customWidth="1"/>
  </cols>
  <sheetData>
    <row r="1" spans="1:31" s="10" customFormat="1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4"/>
      <c r="Z1" s="5" t="s">
        <v>24</v>
      </c>
      <c r="AA1" s="6" t="s">
        <v>25</v>
      </c>
      <c r="AB1" s="7" t="s">
        <v>26</v>
      </c>
      <c r="AC1" s="8" t="s">
        <v>27</v>
      </c>
      <c r="AD1" s="9" t="s">
        <v>28</v>
      </c>
    </row>
    <row r="2" spans="1:31" s="10" customFormat="1" ht="15.6" x14ac:dyDescent="0.3">
      <c r="A2" s="11">
        <v>46085</v>
      </c>
      <c r="B2" s="12" t="s">
        <v>29</v>
      </c>
      <c r="C2" s="12" t="s">
        <v>30</v>
      </c>
      <c r="D2" s="12" t="s">
        <v>31</v>
      </c>
      <c r="E2" s="12" t="s">
        <v>32</v>
      </c>
      <c r="F2" s="12" t="s">
        <v>33</v>
      </c>
      <c r="G2" s="12" t="s">
        <v>34</v>
      </c>
      <c r="H2" s="12" t="s">
        <v>35</v>
      </c>
      <c r="I2" s="12" t="s">
        <v>36</v>
      </c>
      <c r="J2" s="12" t="s">
        <v>37</v>
      </c>
      <c r="K2" s="12" t="s">
        <v>38</v>
      </c>
      <c r="L2" s="12" t="s">
        <v>38</v>
      </c>
      <c r="M2" s="12" t="s">
        <v>39</v>
      </c>
      <c r="N2" s="12"/>
      <c r="O2" s="12" t="s">
        <v>40</v>
      </c>
      <c r="P2" s="13">
        <v>46085</v>
      </c>
      <c r="Q2" s="13">
        <v>46449</v>
      </c>
      <c r="R2" s="12">
        <v>0</v>
      </c>
      <c r="S2" s="12">
        <v>667100</v>
      </c>
      <c r="T2" s="12">
        <v>1151</v>
      </c>
      <c r="U2" s="12">
        <v>1324</v>
      </c>
      <c r="V2" s="12">
        <v>17798</v>
      </c>
      <c r="W2" s="12">
        <v>18915</v>
      </c>
      <c r="X2" s="14">
        <v>0.57999999999999996</v>
      </c>
      <c r="Y2" s="14"/>
      <c r="Z2" s="15">
        <f t="shared" ref="Z2:Z4" si="0">V2*X2</f>
        <v>10322.84</v>
      </c>
      <c r="AA2" s="16">
        <v>0.02</v>
      </c>
      <c r="AB2" s="17">
        <f t="shared" ref="AB2:AB4" si="1">AA2*Z2</f>
        <v>206.45680000000002</v>
      </c>
      <c r="AC2" s="17">
        <f t="shared" ref="AC2:AC4" si="2">Z2-AB2</f>
        <v>10116.3832</v>
      </c>
      <c r="AD2" s="12"/>
    </row>
    <row r="3" spans="1:31" s="10" customFormat="1" ht="15.6" x14ac:dyDescent="0.3">
      <c r="A3" s="11">
        <v>46085</v>
      </c>
      <c r="B3" s="12" t="s">
        <v>29</v>
      </c>
      <c r="C3" s="12" t="s">
        <v>41</v>
      </c>
      <c r="D3" s="12" t="s">
        <v>31</v>
      </c>
      <c r="E3" s="12" t="s">
        <v>32</v>
      </c>
      <c r="F3" s="12" t="s">
        <v>33</v>
      </c>
      <c r="G3" s="12" t="s">
        <v>42</v>
      </c>
      <c r="H3" s="12" t="s">
        <v>43</v>
      </c>
      <c r="I3" s="12" t="s">
        <v>44</v>
      </c>
      <c r="J3" s="12" t="s">
        <v>45</v>
      </c>
      <c r="K3" s="12" t="s">
        <v>46</v>
      </c>
      <c r="L3" s="12" t="s">
        <v>46</v>
      </c>
      <c r="M3" s="12" t="s">
        <v>47</v>
      </c>
      <c r="N3" s="12"/>
      <c r="O3" s="12" t="s">
        <v>48</v>
      </c>
      <c r="P3" s="13">
        <v>46086</v>
      </c>
      <c r="Q3" s="13">
        <v>46450</v>
      </c>
      <c r="R3" s="12">
        <v>20</v>
      </c>
      <c r="S3" s="12">
        <v>600000</v>
      </c>
      <c r="T3" s="12">
        <v>1036</v>
      </c>
      <c r="U3" s="12">
        <v>953</v>
      </c>
      <c r="V3" s="12">
        <v>17427</v>
      </c>
      <c r="W3" s="12">
        <v>18477</v>
      </c>
      <c r="X3" s="14">
        <v>0.57999999999999996</v>
      </c>
      <c r="Y3" s="14"/>
      <c r="Z3" s="15">
        <f t="shared" si="0"/>
        <v>10107.66</v>
      </c>
      <c r="AA3" s="16">
        <v>0.02</v>
      </c>
      <c r="AB3" s="17">
        <f t="shared" si="1"/>
        <v>202.1532</v>
      </c>
      <c r="AC3" s="17">
        <f t="shared" si="2"/>
        <v>9905.5067999999992</v>
      </c>
      <c r="AD3" s="18" t="s">
        <v>49</v>
      </c>
    </row>
    <row r="4" spans="1:31" s="10" customFormat="1" ht="15.6" x14ac:dyDescent="0.3">
      <c r="A4" s="11">
        <v>46085</v>
      </c>
      <c r="B4" s="12" t="s">
        <v>29</v>
      </c>
      <c r="C4" s="12" t="s">
        <v>50</v>
      </c>
      <c r="D4" s="12" t="s">
        <v>31</v>
      </c>
      <c r="E4" s="12" t="s">
        <v>32</v>
      </c>
      <c r="F4" s="12" t="s">
        <v>33</v>
      </c>
      <c r="G4" s="12" t="s">
        <v>51</v>
      </c>
      <c r="H4" s="12" t="s">
        <v>43</v>
      </c>
      <c r="I4" s="12" t="s">
        <v>44</v>
      </c>
      <c r="J4" s="12" t="s">
        <v>52</v>
      </c>
      <c r="K4" s="12" t="s">
        <v>53</v>
      </c>
      <c r="L4" s="12" t="s">
        <v>53</v>
      </c>
      <c r="M4" s="12" t="s">
        <v>47</v>
      </c>
      <c r="N4" s="12"/>
      <c r="O4" s="12" t="s">
        <v>54</v>
      </c>
      <c r="P4" s="13">
        <v>46087</v>
      </c>
      <c r="Q4" s="13">
        <v>46451</v>
      </c>
      <c r="R4" s="12">
        <v>25</v>
      </c>
      <c r="S4" s="12">
        <v>750000</v>
      </c>
      <c r="T4" s="12">
        <v>1295</v>
      </c>
      <c r="U4" s="12">
        <v>4867</v>
      </c>
      <c r="V4" s="12">
        <v>21016</v>
      </c>
      <c r="W4" s="12">
        <v>22713</v>
      </c>
      <c r="X4" s="14">
        <v>0.57999999999999996</v>
      </c>
      <c r="Y4" s="14"/>
      <c r="Z4" s="15">
        <f t="shared" si="0"/>
        <v>12189.279999999999</v>
      </c>
      <c r="AA4" s="16">
        <v>0.02</v>
      </c>
      <c r="AB4" s="17">
        <f t="shared" si="1"/>
        <v>243.78559999999999</v>
      </c>
      <c r="AC4" s="17">
        <f t="shared" si="2"/>
        <v>11945.4944</v>
      </c>
      <c r="AD4" s="12"/>
    </row>
    <row r="5" spans="1:31" s="10" customFormat="1" ht="15" thickBot="1" x14ac:dyDescent="0.35">
      <c r="W5" s="19"/>
      <c r="X5" s="20"/>
      <c r="Y5" s="20"/>
      <c r="AB5" s="21" t="s">
        <v>55</v>
      </c>
      <c r="AC5" s="22">
        <f>SUM(AC2:AC4)</f>
        <v>31967.384399999999</v>
      </c>
      <c r="AD5" s="23"/>
    </row>
    <row r="6" spans="1:31" s="10" customFormat="1" x14ac:dyDescent="0.3">
      <c r="W6" s="19"/>
      <c r="X6" s="20"/>
      <c r="Y6" s="20"/>
      <c r="AD6" s="24" t="s">
        <v>56</v>
      </c>
      <c r="AE6" s="25">
        <f>60000-AC5</f>
        <v>28032.615600000001</v>
      </c>
    </row>
    <row r="7" spans="1:31" s="10" customFormat="1" x14ac:dyDescent="0.3">
      <c r="W7" s="19"/>
      <c r="X7" s="20"/>
      <c r="Y7" s="20"/>
      <c r="AC7" s="26" t="s">
        <v>57</v>
      </c>
      <c r="AD7" s="27" t="s">
        <v>58</v>
      </c>
    </row>
    <row r="8" spans="1:31" s="10" customFormat="1" x14ac:dyDescent="0.3">
      <c r="W8" s="19"/>
      <c r="X8" s="20"/>
      <c r="Y8" s="20"/>
    </row>
    <row r="9" spans="1:31" s="10" customFormat="1" ht="15.6" x14ac:dyDescent="0.3">
      <c r="A9" s="1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  <c r="M9" s="2" t="s">
        <v>12</v>
      </c>
      <c r="N9" s="3" t="s">
        <v>13</v>
      </c>
      <c r="O9" s="2" t="s">
        <v>14</v>
      </c>
      <c r="P9" s="2" t="s">
        <v>15</v>
      </c>
      <c r="Q9" s="2" t="s">
        <v>16</v>
      </c>
      <c r="R9" s="2" t="s">
        <v>17</v>
      </c>
      <c r="S9" s="2" t="s">
        <v>18</v>
      </c>
      <c r="T9" s="2" t="s">
        <v>19</v>
      </c>
      <c r="U9" s="2" t="s">
        <v>20</v>
      </c>
      <c r="V9" s="2" t="s">
        <v>21</v>
      </c>
      <c r="W9" s="2" t="s">
        <v>22</v>
      </c>
      <c r="X9" s="4" t="s">
        <v>23</v>
      </c>
      <c r="Y9" s="4"/>
      <c r="Z9" s="5" t="s">
        <v>24</v>
      </c>
      <c r="AA9" s="6" t="s">
        <v>25</v>
      </c>
      <c r="AB9" s="7" t="s">
        <v>26</v>
      </c>
      <c r="AC9" s="8" t="s">
        <v>27</v>
      </c>
      <c r="AD9" s="9" t="s">
        <v>28</v>
      </c>
    </row>
    <row r="10" spans="1:31" s="10" customFormat="1" ht="15.6" x14ac:dyDescent="0.3">
      <c r="A10" s="11">
        <v>46086</v>
      </c>
      <c r="B10" s="12" t="s">
        <v>29</v>
      </c>
      <c r="C10" s="12" t="s">
        <v>59</v>
      </c>
      <c r="D10" s="12" t="s">
        <v>31</v>
      </c>
      <c r="E10" s="12" t="s">
        <v>32</v>
      </c>
      <c r="F10" s="12" t="s">
        <v>33</v>
      </c>
      <c r="G10" s="12" t="s">
        <v>60</v>
      </c>
      <c r="H10" s="12" t="s">
        <v>35</v>
      </c>
      <c r="I10" s="12" t="s">
        <v>36</v>
      </c>
      <c r="J10" s="12" t="s">
        <v>52</v>
      </c>
      <c r="K10" s="12" t="s">
        <v>61</v>
      </c>
      <c r="L10" s="12" t="s">
        <v>61</v>
      </c>
      <c r="M10" s="12" t="s">
        <v>47</v>
      </c>
      <c r="N10" s="12"/>
      <c r="O10" s="12" t="s">
        <v>62</v>
      </c>
      <c r="P10" s="13">
        <v>46086</v>
      </c>
      <c r="Q10" s="13">
        <v>46450</v>
      </c>
      <c r="R10" s="12">
        <v>25</v>
      </c>
      <c r="S10" s="12">
        <v>720000</v>
      </c>
      <c r="T10" s="12">
        <v>1243</v>
      </c>
      <c r="U10" s="12">
        <v>4672</v>
      </c>
      <c r="V10" s="12">
        <v>20821</v>
      </c>
      <c r="W10" s="12">
        <v>22482</v>
      </c>
      <c r="X10" s="14">
        <v>0.57999999999999996</v>
      </c>
      <c r="Y10" s="14"/>
      <c r="Z10" s="15">
        <f t="shared" ref="Z10:Z12" si="3">V10*X10</f>
        <v>12076.179999999998</v>
      </c>
      <c r="AA10" s="16">
        <v>0.02</v>
      </c>
      <c r="AB10" s="17">
        <f t="shared" ref="AB10:AB12" si="4">AA10*Z10</f>
        <v>241.52359999999999</v>
      </c>
      <c r="AC10" s="17">
        <f t="shared" ref="AC10:AC12" si="5">Z10-AB10</f>
        <v>11834.656399999998</v>
      </c>
      <c r="AD10" s="12"/>
    </row>
    <row r="11" spans="1:31" s="10" customFormat="1" ht="15.6" x14ac:dyDescent="0.3">
      <c r="A11" s="11">
        <v>46086</v>
      </c>
      <c r="B11" s="12" t="s">
        <v>29</v>
      </c>
      <c r="C11" s="12" t="s">
        <v>63</v>
      </c>
      <c r="D11" s="12" t="s">
        <v>31</v>
      </c>
      <c r="E11" s="12" t="s">
        <v>32</v>
      </c>
      <c r="F11" s="12" t="s">
        <v>33</v>
      </c>
      <c r="G11" s="12" t="s">
        <v>64</v>
      </c>
      <c r="H11" s="12" t="s">
        <v>43</v>
      </c>
      <c r="I11" s="12" t="s">
        <v>44</v>
      </c>
      <c r="J11" s="12" t="s">
        <v>52</v>
      </c>
      <c r="K11" s="12" t="s">
        <v>65</v>
      </c>
      <c r="L11" s="12" t="s">
        <v>65</v>
      </c>
      <c r="M11" s="12" t="s">
        <v>47</v>
      </c>
      <c r="N11" s="12"/>
      <c r="O11" s="12" t="s">
        <v>66</v>
      </c>
      <c r="P11" s="13">
        <v>46087</v>
      </c>
      <c r="Q11" s="13">
        <v>46451</v>
      </c>
      <c r="R11" s="12">
        <v>25</v>
      </c>
      <c r="S11" s="12">
        <v>700000</v>
      </c>
      <c r="T11" s="12">
        <v>1208</v>
      </c>
      <c r="U11" s="12">
        <v>1042</v>
      </c>
      <c r="V11" s="12">
        <v>17516</v>
      </c>
      <c r="W11" s="12">
        <v>18583</v>
      </c>
      <c r="X11" s="14">
        <v>0.57999999999999996</v>
      </c>
      <c r="Y11" s="14"/>
      <c r="Z11" s="15">
        <f t="shared" si="3"/>
        <v>10159.279999999999</v>
      </c>
      <c r="AA11" s="16">
        <v>0.02</v>
      </c>
      <c r="AB11" s="17">
        <f t="shared" si="4"/>
        <v>203.18559999999999</v>
      </c>
      <c r="AC11" s="17">
        <f t="shared" si="5"/>
        <v>9956.0943999999981</v>
      </c>
      <c r="AD11" s="12"/>
    </row>
    <row r="12" spans="1:31" s="10" customFormat="1" ht="15.6" x14ac:dyDescent="0.3">
      <c r="A12" s="11">
        <v>46086</v>
      </c>
      <c r="B12" s="12" t="s">
        <v>29</v>
      </c>
      <c r="C12" s="12" t="s">
        <v>67</v>
      </c>
      <c r="D12" s="12" t="s">
        <v>68</v>
      </c>
      <c r="E12" s="12" t="s">
        <v>32</v>
      </c>
      <c r="F12" s="12" t="s">
        <v>33</v>
      </c>
      <c r="G12" s="12" t="s">
        <v>69</v>
      </c>
      <c r="H12" s="12" t="s">
        <v>70</v>
      </c>
      <c r="I12" s="12" t="s">
        <v>71</v>
      </c>
      <c r="J12" s="12" t="s">
        <v>72</v>
      </c>
      <c r="K12" s="12" t="s">
        <v>73</v>
      </c>
      <c r="L12" s="12" t="s">
        <v>74</v>
      </c>
      <c r="M12" s="12"/>
      <c r="N12" s="12" t="s">
        <v>75</v>
      </c>
      <c r="O12" s="12" t="s">
        <v>76</v>
      </c>
      <c r="P12" s="13">
        <v>46087</v>
      </c>
      <c r="Q12" s="13">
        <v>46451</v>
      </c>
      <c r="R12" s="12">
        <v>45</v>
      </c>
      <c r="S12" s="12">
        <v>110000</v>
      </c>
      <c r="T12" s="12">
        <v>252</v>
      </c>
      <c r="U12" s="12">
        <v>16474</v>
      </c>
      <c r="V12" s="12">
        <v>16726</v>
      </c>
      <c r="W12" s="12">
        <v>17650</v>
      </c>
      <c r="X12" s="14">
        <v>0.63</v>
      </c>
      <c r="Y12" s="14"/>
      <c r="Z12" s="15">
        <f t="shared" si="3"/>
        <v>10537.38</v>
      </c>
      <c r="AA12" s="16">
        <v>0.02</v>
      </c>
      <c r="AB12" s="17">
        <f t="shared" si="4"/>
        <v>210.74759999999998</v>
      </c>
      <c r="AC12" s="17">
        <f t="shared" si="5"/>
        <v>10326.632399999999</v>
      </c>
      <c r="AD12" s="12"/>
    </row>
    <row r="13" spans="1:31" s="10" customFormat="1" ht="15" thickBot="1" x14ac:dyDescent="0.35">
      <c r="U13" s="19"/>
      <c r="V13" s="20"/>
      <c r="AB13" s="21" t="s">
        <v>55</v>
      </c>
      <c r="AC13" s="22">
        <f>SUM(AC10:AC12)</f>
        <v>32117.383199999993</v>
      </c>
      <c r="AD13" s="23"/>
    </row>
    <row r="14" spans="1:31" s="10" customFormat="1" x14ac:dyDescent="0.3">
      <c r="W14" s="19"/>
      <c r="X14" s="20"/>
      <c r="Y14" s="20"/>
      <c r="Z14" s="25">
        <f>Z2+Z3+Z4+Z10+Z11+Z12</f>
        <v>65392.619999999995</v>
      </c>
      <c r="AA14" s="10">
        <f>Z14*2/100</f>
        <v>1307.8524</v>
      </c>
    </row>
    <row r="15" spans="1:31" s="10" customFormat="1" x14ac:dyDescent="0.3">
      <c r="W15" s="19"/>
      <c r="X15" s="20"/>
      <c r="Y15" s="20"/>
      <c r="AA15" s="25">
        <f>Z14-AA14</f>
        <v>64084.767599999992</v>
      </c>
      <c r="AC15" s="10" t="s">
        <v>77</v>
      </c>
      <c r="AD15" s="10" t="s">
        <v>78</v>
      </c>
      <c r="AE15" s="10" t="s">
        <v>79</v>
      </c>
    </row>
    <row r="16" spans="1:31" s="10" customFormat="1" x14ac:dyDescent="0.3">
      <c r="W16" s="19"/>
      <c r="X16" s="20"/>
      <c r="Y16" s="20"/>
      <c r="AA16" s="25">
        <f>AA15+AA14</f>
        <v>65392.619999999995</v>
      </c>
      <c r="AC16" s="25">
        <f>AC5+AC13</f>
        <v>64084.767599999992</v>
      </c>
      <c r="AD16" s="10">
        <v>60000</v>
      </c>
      <c r="AE16" s="10" t="s">
        <v>80</v>
      </c>
    </row>
    <row r="17" spans="29:30" x14ac:dyDescent="0.3">
      <c r="AC17" t="s">
        <v>81</v>
      </c>
      <c r="AD17" s="28">
        <f>AC16-AD16</f>
        <v>4084.7675999999919</v>
      </c>
    </row>
  </sheetData>
  <conditionalFormatting sqref="C1:C16">
    <cfRule type="duplicateValues" dxfId="7" priority="2"/>
  </conditionalFormatting>
  <conditionalFormatting sqref="G1:G16">
    <cfRule type="duplicateValues" dxfId="6" priority="1"/>
  </conditionalFormatting>
  <conditionalFormatting sqref="G1:G16">
    <cfRule type="duplicateValues" dxfId="5" priority="6"/>
  </conditionalFormatting>
  <conditionalFormatting sqref="G1:G16">
    <cfRule type="duplicateValues" dxfId="4" priority="5"/>
  </conditionalFormatting>
  <conditionalFormatting sqref="G1:G16">
    <cfRule type="duplicateValues" dxfId="3" priority="4"/>
  </conditionalFormatting>
  <conditionalFormatting sqref="G1:G16">
    <cfRule type="duplicateValues" dxfId="2" priority="3"/>
  </conditionalFormatting>
  <conditionalFormatting sqref="G1:G16">
    <cfRule type="duplicateValues" dxfId="1" priority="7"/>
  </conditionalFormatting>
  <conditionalFormatting sqref="G1:G16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2026-03-06T09:37:35Z</dcterms:created>
  <dcterms:modified xsi:type="dcterms:W3CDTF">2026-03-06T09:38:45Z</dcterms:modified>
</cp:coreProperties>
</file>