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MY DOWNLOAD\"/>
    </mc:Choice>
  </mc:AlternateContent>
  <xr:revisionPtr revIDLastSave="0" documentId="13_ncr:1_{20ED7FFC-C214-4230-B3D3-4DE0D95DAEA2}" xr6:coauthVersionLast="47" xr6:coauthVersionMax="47" xr10:uidLastSave="{00000000-0000-0000-0000-000000000000}"/>
  <bookViews>
    <workbookView xWindow="-108" yWindow="-108" windowWidth="23256" windowHeight="12456" xr2:uid="{468BE093-DA49-42F3-A85A-A68A7BFB31D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9" i="1" l="1"/>
  <c r="AB9" i="1" s="1"/>
  <c r="Y9" i="1"/>
  <c r="Y6" i="1"/>
  <c r="AA6" i="1" s="1"/>
  <c r="AB6" i="1" s="1"/>
  <c r="AA5" i="1"/>
  <c r="AB5" i="1" s="1"/>
  <c r="Y5" i="1"/>
  <c r="AB4" i="1"/>
  <c r="AA4" i="1"/>
  <c r="Y4" i="1"/>
  <c r="AA3" i="1"/>
  <c r="AB3" i="1" s="1"/>
  <c r="Y3" i="1"/>
  <c r="AA2" i="1"/>
  <c r="Y2" i="1"/>
  <c r="AB2" i="1" s="1"/>
  <c r="AB7" i="1" s="1"/>
  <c r="AB11" i="1" s="1"/>
  <c r="Y7" i="1" l="1"/>
</calcChain>
</file>

<file path=xl/sharedStrings.xml><?xml version="1.0" encoding="utf-8"?>
<sst xmlns="http://schemas.openxmlformats.org/spreadsheetml/2006/main" count="114" uniqueCount="81">
  <si>
    <t>DATE</t>
  </si>
  <si>
    <t>broker_name</t>
  </si>
  <si>
    <t>policy_holder_name</t>
  </si>
  <si>
    <t>insurer</t>
  </si>
  <si>
    <t>policy_type</t>
  </si>
  <si>
    <t>vehicle_class</t>
  </si>
  <si>
    <t>vehicle_number</t>
  </si>
  <si>
    <t>vehicle_make</t>
  </si>
  <si>
    <t>vehicle_model</t>
  </si>
  <si>
    <t>year_of_manufacture</t>
  </si>
  <si>
    <t>vehicle_cc</t>
  </si>
  <si>
    <t>vehicle_gvw</t>
  </si>
  <si>
    <t>seating_capacity</t>
  </si>
  <si>
    <t>vehicle_fuel_type</t>
  </si>
  <si>
    <t>policy_number</t>
  </si>
  <si>
    <t>policy_valid_from</t>
  </si>
  <si>
    <t>policy_valid_till</t>
  </si>
  <si>
    <t>ncb</t>
  </si>
  <si>
    <t>total_idv</t>
  </si>
  <si>
    <t>total_od_premium_amount</t>
  </si>
  <si>
    <t>total_liability_premium_amount</t>
  </si>
  <si>
    <t>net_premium</t>
  </si>
  <si>
    <t>total_premium_amount</t>
  </si>
  <si>
    <t>Aayush NET%</t>
  </si>
  <si>
    <t>Aayush PO</t>
  </si>
  <si>
    <t xml:space="preserve">TDS % </t>
  </si>
  <si>
    <t>TDS Amt</t>
  </si>
  <si>
    <t>Net Aayush PO</t>
  </si>
  <si>
    <t>COMISSION RECEIVED YES / NO</t>
  </si>
  <si>
    <t>SPARKSHIELD INSURANCE BROKER PRIVATE LIMITED</t>
  </si>
  <si>
    <t>MR ARJUN DADARAO KADAM</t>
  </si>
  <si>
    <t>HDFC ERGO General Insurance Company Limited</t>
  </si>
  <si>
    <t>PACKAGE</t>
  </si>
  <si>
    <t>GCV</t>
  </si>
  <si>
    <t>MH14JL0882</t>
  </si>
  <si>
    <t>ASHOK LEYLAND</t>
  </si>
  <si>
    <t>DOST I4 BADA REFRIGERATED VAN</t>
  </si>
  <si>
    <t>2021</t>
  </si>
  <si>
    <t>3490</t>
  </si>
  <si>
    <t>2</t>
  </si>
  <si>
    <t>2315208318819800000</t>
  </si>
  <si>
    <t>SACHIN SUBHASHCHANDRA PANDE</t>
  </si>
  <si>
    <t>SBI General Insurance Company Limited</t>
  </si>
  <si>
    <t>MH12WX7228</t>
  </si>
  <si>
    <t>MAHINDRA &amp; MAHINDRA</t>
  </si>
  <si>
    <t>JEETO</t>
  </si>
  <si>
    <t>2024</t>
  </si>
  <si>
    <t>0</t>
  </si>
  <si>
    <t>1605</t>
  </si>
  <si>
    <t>DIESEL</t>
  </si>
  <si>
    <t>POCMVGC0100759238</t>
  </si>
  <si>
    <t>MR SALGARE PANDURANG VYANKATRAO</t>
  </si>
  <si>
    <t>MH12PQ9236</t>
  </si>
  <si>
    <t>DOST</t>
  </si>
  <si>
    <t>2018</t>
  </si>
  <si>
    <t>2545</t>
  </si>
  <si>
    <t>1</t>
  </si>
  <si>
    <t>2315208320183700000</t>
  </si>
  <si>
    <t>M/S ARMAAN TRADERS</t>
  </si>
  <si>
    <t>MH14LB8842</t>
  </si>
  <si>
    <t>2023</t>
  </si>
  <si>
    <t>2805</t>
  </si>
  <si>
    <t>2315208321228900000</t>
  </si>
  <si>
    <t>MR BRAMHADEV SUKHADEV JAGTAP</t>
  </si>
  <si>
    <t>MH12UM6017</t>
  </si>
  <si>
    <t>MAHINDRA</t>
  </si>
  <si>
    <t>BOLERO</t>
  </si>
  <si>
    <t>2022</t>
  </si>
  <si>
    <t>2995</t>
  </si>
  <si>
    <t>2315208321410900000</t>
  </si>
  <si>
    <t>TOTAL AMT</t>
  </si>
  <si>
    <t>PENDING</t>
  </si>
  <si>
    <t>POPAT SITARAM ADAK</t>
  </si>
  <si>
    <t>MH14DM2898</t>
  </si>
  <si>
    <t>MAXXIMO</t>
  </si>
  <si>
    <t>BSIV</t>
  </si>
  <si>
    <t>2012</t>
  </si>
  <si>
    <t>1800</t>
  </si>
  <si>
    <t>POCMVGC0100757679</t>
  </si>
  <si>
    <t>MH14DM2898  DIFFANCE AMT ADDED</t>
  </si>
  <si>
    <t>( 56965 + 820 )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</si>
</sst>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0.0%"/>
    <numFmt numFmtId="166" formatCode="_(* #,##0_);_(* \(#,##0\);_(* &quot;-&quot;??_);_(@_)"/>
    <numFmt numFmtId="167" formatCode="yyyy\-mm\-dd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1"/>
      <name val="Calibri"/>
      <family val="2"/>
    </font>
    <font>
      <sz val="12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2"/>
      <color rgb="FFFF0000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6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top"/>
    </xf>
    <xf numFmtId="164" fontId="3" fillId="2" borderId="1" xfId="2" applyNumberFormat="1" applyFont="1" applyFill="1" applyBorder="1" applyAlignment="1">
      <alignment horizontal="center" vertical="center"/>
    </xf>
    <xf numFmtId="1" fontId="3" fillId="2" borderId="1" xfId="1" applyNumberFormat="1" applyFont="1" applyFill="1" applyBorder="1" applyAlignment="1">
      <alignment horizontal="center" vertical="center"/>
    </xf>
    <xf numFmtId="9" fontId="3" fillId="2" borderId="1" xfId="2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horizontal="center" vertical="center"/>
    </xf>
    <xf numFmtId="166" fontId="3" fillId="2" borderId="1" xfId="1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67" fontId="0" fillId="0" borderId="1" xfId="0" applyNumberFormat="1" applyBorder="1" applyAlignment="1">
      <alignment horizontal="center"/>
    </xf>
    <xf numFmtId="164" fontId="0" fillId="0" borderId="1" xfId="2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9" fontId="5" fillId="0" borderId="1" xfId="0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9" fontId="0" fillId="0" borderId="0" xfId="2" applyFont="1" applyAlignment="1">
      <alignment horizontal="center"/>
    </xf>
    <xf numFmtId="164" fontId="0" fillId="0" borderId="0" xfId="2" applyNumberFormat="1" applyFont="1" applyAlignment="1">
      <alignment horizontal="center"/>
    </xf>
    <xf numFmtId="1" fontId="0" fillId="0" borderId="0" xfId="0" applyNumberFormat="1" applyAlignment="1">
      <alignment horizontal="center"/>
    </xf>
    <xf numFmtId="0" fontId="2" fillId="2" borderId="2" xfId="0" applyFont="1" applyFill="1" applyBorder="1" applyAlignment="1">
      <alignment horizontal="center"/>
    </xf>
    <xf numFmtId="1" fontId="2" fillId="2" borderId="3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14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167" fontId="6" fillId="0" borderId="1" xfId="0" applyNumberFormat="1" applyFont="1" applyBorder="1" applyAlignment="1">
      <alignment horizontal="center"/>
    </xf>
    <xf numFmtId="164" fontId="6" fillId="0" borderId="1" xfId="2" applyNumberFormat="1" applyFont="1" applyFill="1" applyBorder="1" applyAlignment="1">
      <alignment horizontal="center"/>
    </xf>
    <xf numFmtId="1" fontId="6" fillId="0" borderId="1" xfId="0" applyNumberFormat="1" applyFont="1" applyBorder="1" applyAlignment="1">
      <alignment horizontal="center"/>
    </xf>
    <xf numFmtId="9" fontId="7" fillId="0" borderId="1" xfId="0" applyNumberFormat="1" applyFont="1" applyBorder="1" applyAlignment="1">
      <alignment horizontal="center"/>
    </xf>
    <xf numFmtId="1" fontId="7" fillId="0" borderId="1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8" fillId="2" borderId="1" xfId="0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74310-CF32-4F4D-9D33-EBF4C1D2EE58}">
  <dimension ref="A1:AC12"/>
  <sheetViews>
    <sheetView tabSelected="1" workbookViewId="0">
      <selection activeCell="J15" sqref="J15"/>
    </sheetView>
  </sheetViews>
  <sheetFormatPr defaultRowHeight="14.4" x14ac:dyDescent="0.3"/>
  <cols>
    <col min="14" max="14" width="13.109375" customWidth="1"/>
    <col min="27" max="27" width="18.44140625" customWidth="1"/>
    <col min="28" max="28" width="17.21875" customWidth="1"/>
    <col min="29" max="29" width="41.44140625" customWidth="1"/>
  </cols>
  <sheetData>
    <row r="1" spans="1:29" s="10" customFormat="1" ht="15.6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4" t="s">
        <v>23</v>
      </c>
      <c r="Y1" s="5" t="s">
        <v>24</v>
      </c>
      <c r="Z1" s="6" t="s">
        <v>25</v>
      </c>
      <c r="AA1" s="7" t="s">
        <v>26</v>
      </c>
      <c r="AB1" s="8" t="s">
        <v>27</v>
      </c>
      <c r="AC1" s="9" t="s">
        <v>28</v>
      </c>
    </row>
    <row r="2" spans="1:29" s="10" customFormat="1" ht="15.6" x14ac:dyDescent="0.3">
      <c r="A2" s="11">
        <v>46087</v>
      </c>
      <c r="B2" s="12" t="s">
        <v>29</v>
      </c>
      <c r="C2" s="12" t="s">
        <v>30</v>
      </c>
      <c r="D2" s="12" t="s">
        <v>31</v>
      </c>
      <c r="E2" s="12" t="s">
        <v>32</v>
      </c>
      <c r="F2" s="12" t="s">
        <v>33</v>
      </c>
      <c r="G2" s="12" t="s">
        <v>34</v>
      </c>
      <c r="H2" s="12" t="s">
        <v>35</v>
      </c>
      <c r="I2" s="12" t="s">
        <v>36</v>
      </c>
      <c r="J2" s="12" t="s">
        <v>37</v>
      </c>
      <c r="K2" s="12" t="s">
        <v>38</v>
      </c>
      <c r="L2" s="12" t="s">
        <v>38</v>
      </c>
      <c r="M2" s="12" t="s">
        <v>39</v>
      </c>
      <c r="N2" s="12"/>
      <c r="O2" s="12" t="s">
        <v>40</v>
      </c>
      <c r="P2" s="13">
        <v>46086</v>
      </c>
      <c r="Q2" s="13">
        <v>46450</v>
      </c>
      <c r="R2" s="12">
        <v>20</v>
      </c>
      <c r="S2" s="12">
        <v>500000</v>
      </c>
      <c r="T2" s="12">
        <v>794</v>
      </c>
      <c r="U2" s="12">
        <v>16149</v>
      </c>
      <c r="V2" s="12">
        <v>16943</v>
      </c>
      <c r="W2" s="12">
        <v>17906</v>
      </c>
      <c r="X2" s="14">
        <v>0.57999999999999996</v>
      </c>
      <c r="Y2" s="15">
        <f t="shared" ref="Y2:Y6" si="0">V2*X2</f>
        <v>9826.9399999999987</v>
      </c>
      <c r="Z2" s="16">
        <v>0.02</v>
      </c>
      <c r="AA2" s="17">
        <f t="shared" ref="AA2:AA6" si="1">Z2*Y2</f>
        <v>196.53879999999998</v>
      </c>
      <c r="AB2" s="17">
        <f t="shared" ref="AB2:AB6" si="2">Y2-AA2</f>
        <v>9630.4011999999984</v>
      </c>
      <c r="AC2" s="12"/>
    </row>
    <row r="3" spans="1:29" s="10" customFormat="1" ht="15.6" x14ac:dyDescent="0.3">
      <c r="A3" s="11">
        <v>46087</v>
      </c>
      <c r="B3" s="12" t="s">
        <v>29</v>
      </c>
      <c r="C3" s="12" t="s">
        <v>41</v>
      </c>
      <c r="D3" s="12" t="s">
        <v>42</v>
      </c>
      <c r="E3" s="12" t="s">
        <v>32</v>
      </c>
      <c r="F3" s="12" t="s">
        <v>33</v>
      </c>
      <c r="G3" s="12" t="s">
        <v>43</v>
      </c>
      <c r="H3" s="12" t="s">
        <v>44</v>
      </c>
      <c r="I3" s="12" t="s">
        <v>45</v>
      </c>
      <c r="J3" s="12" t="s">
        <v>46</v>
      </c>
      <c r="K3" s="12" t="s">
        <v>47</v>
      </c>
      <c r="L3" s="12" t="s">
        <v>48</v>
      </c>
      <c r="M3" s="12" t="s">
        <v>39</v>
      </c>
      <c r="N3" s="12" t="s">
        <v>49</v>
      </c>
      <c r="O3" s="12" t="s">
        <v>50</v>
      </c>
      <c r="P3" s="13">
        <v>46088</v>
      </c>
      <c r="Q3" s="13">
        <v>46452</v>
      </c>
      <c r="R3" s="12">
        <v>0</v>
      </c>
      <c r="S3" s="12">
        <v>500000</v>
      </c>
      <c r="T3" s="12">
        <v>4223</v>
      </c>
      <c r="U3" s="12">
        <v>16474</v>
      </c>
      <c r="V3" s="12">
        <v>20697</v>
      </c>
      <c r="W3" s="12">
        <v>22336</v>
      </c>
      <c r="X3" s="14">
        <v>0.68</v>
      </c>
      <c r="Y3" s="15">
        <f t="shared" si="0"/>
        <v>14073.960000000001</v>
      </c>
      <c r="Z3" s="16">
        <v>0.02</v>
      </c>
      <c r="AA3" s="17">
        <f t="shared" si="1"/>
        <v>281.47920000000005</v>
      </c>
      <c r="AB3" s="17">
        <f t="shared" si="2"/>
        <v>13792.480800000001</v>
      </c>
      <c r="AC3" s="12"/>
    </row>
    <row r="4" spans="1:29" s="10" customFormat="1" ht="15.6" x14ac:dyDescent="0.3">
      <c r="A4" s="11">
        <v>46087</v>
      </c>
      <c r="B4" s="12" t="s">
        <v>29</v>
      </c>
      <c r="C4" s="12" t="s">
        <v>51</v>
      </c>
      <c r="D4" s="12" t="s">
        <v>31</v>
      </c>
      <c r="E4" s="12" t="s">
        <v>32</v>
      </c>
      <c r="F4" s="12" t="s">
        <v>33</v>
      </c>
      <c r="G4" s="12" t="s">
        <v>52</v>
      </c>
      <c r="H4" s="12" t="s">
        <v>35</v>
      </c>
      <c r="I4" s="12" t="s">
        <v>53</v>
      </c>
      <c r="J4" s="12" t="s">
        <v>54</v>
      </c>
      <c r="K4" s="12" t="s">
        <v>55</v>
      </c>
      <c r="L4" s="12" t="s">
        <v>55</v>
      </c>
      <c r="M4" s="12" t="s">
        <v>56</v>
      </c>
      <c r="N4" s="12"/>
      <c r="O4" s="12" t="s">
        <v>57</v>
      </c>
      <c r="P4" s="13">
        <v>46087</v>
      </c>
      <c r="Q4" s="13">
        <v>46451</v>
      </c>
      <c r="R4" s="12">
        <v>20</v>
      </c>
      <c r="S4" s="12">
        <v>327442</v>
      </c>
      <c r="T4" s="12">
        <v>534</v>
      </c>
      <c r="U4" s="12">
        <v>16149</v>
      </c>
      <c r="V4" s="12">
        <v>16683</v>
      </c>
      <c r="W4" s="12">
        <v>17600</v>
      </c>
      <c r="X4" s="14">
        <v>0.57999999999999996</v>
      </c>
      <c r="Y4" s="15">
        <f t="shared" si="0"/>
        <v>9676.14</v>
      </c>
      <c r="Z4" s="16">
        <v>0.02</v>
      </c>
      <c r="AA4" s="17">
        <f t="shared" si="1"/>
        <v>193.52279999999999</v>
      </c>
      <c r="AB4" s="17">
        <f t="shared" si="2"/>
        <v>9482.6171999999988</v>
      </c>
      <c r="AC4" s="12"/>
    </row>
    <row r="5" spans="1:29" s="10" customFormat="1" ht="15.6" x14ac:dyDescent="0.3">
      <c r="A5" s="11">
        <v>46087</v>
      </c>
      <c r="B5" s="12" t="s">
        <v>29</v>
      </c>
      <c r="C5" s="12" t="s">
        <v>58</v>
      </c>
      <c r="D5" s="12" t="s">
        <v>31</v>
      </c>
      <c r="E5" s="12" t="s">
        <v>32</v>
      </c>
      <c r="F5" s="12" t="s">
        <v>33</v>
      </c>
      <c r="G5" s="12" t="s">
        <v>59</v>
      </c>
      <c r="H5" s="12" t="s">
        <v>35</v>
      </c>
      <c r="I5" s="12" t="s">
        <v>53</v>
      </c>
      <c r="J5" s="12" t="s">
        <v>60</v>
      </c>
      <c r="K5" s="12" t="s">
        <v>61</v>
      </c>
      <c r="L5" s="12" t="s">
        <v>61</v>
      </c>
      <c r="M5" s="12" t="s">
        <v>56</v>
      </c>
      <c r="N5" s="12"/>
      <c r="O5" s="12" t="s">
        <v>62</v>
      </c>
      <c r="P5" s="13">
        <v>46090</v>
      </c>
      <c r="Q5" s="13">
        <v>46454</v>
      </c>
      <c r="R5" s="12">
        <v>25</v>
      </c>
      <c r="S5" s="12">
        <v>627000</v>
      </c>
      <c r="T5" s="12">
        <v>4068</v>
      </c>
      <c r="U5" s="12">
        <v>16149</v>
      </c>
      <c r="V5" s="12">
        <v>20217</v>
      </c>
      <c r="W5" s="12">
        <v>21770</v>
      </c>
      <c r="X5" s="14">
        <v>0.57999999999999996</v>
      </c>
      <c r="Y5" s="15">
        <f t="shared" si="0"/>
        <v>11725.859999999999</v>
      </c>
      <c r="Z5" s="16">
        <v>0.02</v>
      </c>
      <c r="AA5" s="17">
        <f t="shared" si="1"/>
        <v>234.51719999999997</v>
      </c>
      <c r="AB5" s="17">
        <f t="shared" si="2"/>
        <v>11491.342799999999</v>
      </c>
      <c r="AC5" s="12"/>
    </row>
    <row r="6" spans="1:29" s="10" customFormat="1" ht="15.6" x14ac:dyDescent="0.3">
      <c r="A6" s="11">
        <v>46087</v>
      </c>
      <c r="B6" s="12" t="s">
        <v>29</v>
      </c>
      <c r="C6" s="12" t="s">
        <v>63</v>
      </c>
      <c r="D6" s="12" t="s">
        <v>31</v>
      </c>
      <c r="E6" s="12" t="s">
        <v>32</v>
      </c>
      <c r="F6" s="12" t="s">
        <v>33</v>
      </c>
      <c r="G6" s="12" t="s">
        <v>64</v>
      </c>
      <c r="H6" s="12" t="s">
        <v>65</v>
      </c>
      <c r="I6" s="12" t="s">
        <v>66</v>
      </c>
      <c r="J6" s="12" t="s">
        <v>67</v>
      </c>
      <c r="K6" s="12" t="s">
        <v>68</v>
      </c>
      <c r="L6" s="12" t="s">
        <v>68</v>
      </c>
      <c r="M6" s="12" t="s">
        <v>56</v>
      </c>
      <c r="N6" s="12"/>
      <c r="O6" s="12" t="s">
        <v>69</v>
      </c>
      <c r="P6" s="13">
        <v>46089</v>
      </c>
      <c r="Q6" s="13">
        <v>46453</v>
      </c>
      <c r="R6" s="12">
        <v>35</v>
      </c>
      <c r="S6" s="12">
        <v>680000</v>
      </c>
      <c r="T6" s="12">
        <v>5638</v>
      </c>
      <c r="U6" s="12">
        <v>16474</v>
      </c>
      <c r="V6" s="12">
        <v>22112</v>
      </c>
      <c r="W6" s="12">
        <v>24006</v>
      </c>
      <c r="X6" s="14">
        <v>0.57999999999999996</v>
      </c>
      <c r="Y6" s="15">
        <f t="shared" si="0"/>
        <v>12824.96</v>
      </c>
      <c r="Z6" s="16">
        <v>0.02</v>
      </c>
      <c r="AA6" s="17">
        <f t="shared" si="1"/>
        <v>256.49919999999997</v>
      </c>
      <c r="AB6" s="17">
        <f t="shared" si="2"/>
        <v>12568.460799999999</v>
      </c>
      <c r="AC6" s="12"/>
    </row>
    <row r="7" spans="1:29" s="10" customFormat="1" ht="15" thickBot="1" x14ac:dyDescent="0.35">
      <c r="W7" s="18"/>
      <c r="X7" s="19"/>
      <c r="Y7" s="20">
        <f>SUM(Y2:Y6)</f>
        <v>58127.86</v>
      </c>
      <c r="AA7" s="21" t="s">
        <v>70</v>
      </c>
      <c r="AB7" s="22">
        <f>SUM(AB2:AB6)</f>
        <v>56965.302799999998</v>
      </c>
      <c r="AC7" s="23" t="s">
        <v>71</v>
      </c>
    </row>
    <row r="8" spans="1:29" s="10" customFormat="1" x14ac:dyDescent="0.3">
      <c r="W8" s="18"/>
      <c r="X8" s="19"/>
    </row>
    <row r="9" spans="1:29" s="31" customFormat="1" ht="15.6" x14ac:dyDescent="0.3">
      <c r="A9" s="24">
        <v>46086</v>
      </c>
      <c r="B9" s="25" t="s">
        <v>29</v>
      </c>
      <c r="C9" s="25" t="s">
        <v>72</v>
      </c>
      <c r="D9" s="25" t="s">
        <v>42</v>
      </c>
      <c r="E9" s="25" t="s">
        <v>32</v>
      </c>
      <c r="F9" s="25" t="s">
        <v>33</v>
      </c>
      <c r="G9" s="25" t="s">
        <v>73</v>
      </c>
      <c r="H9" s="25" t="s">
        <v>44</v>
      </c>
      <c r="I9" s="25" t="s">
        <v>74</v>
      </c>
      <c r="J9" s="25" t="s">
        <v>75</v>
      </c>
      <c r="K9" s="25" t="s">
        <v>76</v>
      </c>
      <c r="L9" s="25" t="s">
        <v>77</v>
      </c>
      <c r="M9" s="25"/>
      <c r="N9" s="25" t="s">
        <v>49</v>
      </c>
      <c r="O9" s="25" t="s">
        <v>78</v>
      </c>
      <c r="P9" s="26">
        <v>46087</v>
      </c>
      <c r="Q9" s="26">
        <v>46451</v>
      </c>
      <c r="R9" s="25">
        <v>45</v>
      </c>
      <c r="S9" s="25">
        <v>110000</v>
      </c>
      <c r="T9" s="25">
        <v>252</v>
      </c>
      <c r="U9" s="25">
        <v>16474</v>
      </c>
      <c r="V9" s="25">
        <v>16726</v>
      </c>
      <c r="W9" s="25">
        <v>17650</v>
      </c>
      <c r="X9" s="27">
        <v>0.05</v>
      </c>
      <c r="Y9" s="28">
        <f t="shared" ref="Y9" si="3">V9*X9</f>
        <v>836.30000000000007</v>
      </c>
      <c r="Z9" s="29">
        <v>0.02</v>
      </c>
      <c r="AA9" s="30">
        <f t="shared" ref="AA9" si="4">Z9*Y9</f>
        <v>16.726000000000003</v>
      </c>
      <c r="AB9" s="30">
        <f t="shared" ref="AB9" si="5">Y9-AA9</f>
        <v>819.57400000000007</v>
      </c>
      <c r="AC9" s="24" t="s">
        <v>79</v>
      </c>
    </row>
    <row r="10" spans="1:29" s="10" customFormat="1" x14ac:dyDescent="0.3">
      <c r="W10" s="18"/>
      <c r="X10" s="19"/>
      <c r="AB10" s="10" t="s">
        <v>80</v>
      </c>
    </row>
    <row r="11" spans="1:29" s="10" customFormat="1" x14ac:dyDescent="0.3">
      <c r="W11" s="18"/>
      <c r="X11" s="19"/>
      <c r="AA11" s="32" t="s">
        <v>70</v>
      </c>
      <c r="AB11" s="33">
        <f>AB7+AB9</f>
        <v>57784.876799999998</v>
      </c>
      <c r="AC11" s="34" t="s">
        <v>71</v>
      </c>
    </row>
    <row r="12" spans="1:29" s="10" customFormat="1" x14ac:dyDescent="0.3">
      <c r="W12" s="18"/>
      <c r="X12" s="19"/>
      <c r="AA12" s="32"/>
      <c r="AB12" s="35"/>
      <c r="AC12" s="34"/>
    </row>
  </sheetData>
  <mergeCells count="3">
    <mergeCell ref="AA11:AA12"/>
    <mergeCell ref="AB11:AB12"/>
    <mergeCell ref="AC11:AC12"/>
  </mergeCells>
  <conditionalFormatting sqref="G1:G12">
    <cfRule type="duplicateValues" dxfId="6" priority="1"/>
  </conditionalFormatting>
  <conditionalFormatting sqref="G1:G12">
    <cfRule type="duplicateValues" dxfId="5" priority="5"/>
  </conditionalFormatting>
  <conditionalFormatting sqref="G1:G12">
    <cfRule type="duplicateValues" dxfId="4" priority="4"/>
  </conditionalFormatting>
  <conditionalFormatting sqref="G1:G12">
    <cfRule type="duplicateValues" dxfId="3" priority="3"/>
  </conditionalFormatting>
  <conditionalFormatting sqref="G1:G12">
    <cfRule type="duplicateValues" dxfId="2" priority="2"/>
  </conditionalFormatting>
  <conditionalFormatting sqref="G1:G12">
    <cfRule type="duplicateValues" dxfId="1" priority="6"/>
  </conditionalFormatting>
  <conditionalFormatting sqref="G1:G12">
    <cfRule type="duplicateValues" dxfId="0" priority="7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2026-03-06T13:09:47Z</dcterms:created>
  <dcterms:modified xsi:type="dcterms:W3CDTF">2026-03-06T13:12:15Z</dcterms:modified>
</cp:coreProperties>
</file>