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D991BE8-0F12-4E7A-83D4-E95973FDBC97}" xr6:coauthVersionLast="47" xr6:coauthVersionMax="47" xr10:uidLastSave="{00000000-0000-0000-0000-000000000000}"/>
  <bookViews>
    <workbookView xWindow="-120" yWindow="-120" windowWidth="29040" windowHeight="15720" xr2:uid="{9181E7F7-8034-458E-AAFB-074FB12FC6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4" i="1" l="1"/>
  <c r="AA12" i="1" l="1"/>
  <c r="AB12" i="1"/>
  <c r="Y12" i="1"/>
  <c r="Y11" i="1"/>
  <c r="Y10" i="1"/>
  <c r="AA10" i="1" s="1"/>
  <c r="AB10" i="1" s="1"/>
  <c r="AA9" i="1"/>
  <c r="AB9" i="1" s="1"/>
  <c r="Y9" i="1"/>
  <c r="AA11" i="1" l="1"/>
  <c r="AB11" i="1" s="1"/>
  <c r="Y16" i="1" l="1"/>
  <c r="Y8" i="1"/>
  <c r="Y7" i="1"/>
  <c r="Y6" i="1"/>
  <c r="AA6" i="1" s="1"/>
  <c r="AB6" i="1" s="1"/>
  <c r="Y5" i="1"/>
  <c r="AA5" i="1" s="1"/>
  <c r="AB5" i="1" s="1"/>
  <c r="Y4" i="1"/>
  <c r="Y3" i="1"/>
  <c r="Y2" i="1"/>
  <c r="AA4" i="1" l="1"/>
  <c r="AB4" i="1" s="1"/>
  <c r="AA3" i="1"/>
  <c r="AB3" i="1" s="1"/>
  <c r="AA8" i="1"/>
  <c r="AB8" i="1" s="1"/>
  <c r="AA2" i="1"/>
  <c r="AB2" i="1" s="1"/>
  <c r="AA7" i="1"/>
  <c r="AB7" i="1" s="1"/>
</calcChain>
</file>

<file path=xl/sharedStrings.xml><?xml version="1.0" encoding="utf-8"?>
<sst xmlns="http://schemas.openxmlformats.org/spreadsheetml/2006/main" count="163" uniqueCount="96">
  <si>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</si>
  <si>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</si>
  <si>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</si>
  <si>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</si>
  <si>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</si>
  <si>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</si>
  <si>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</si>
  <si>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</si>
  <si>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</si>
  <si>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</si>
  <si>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</si>
  <si>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</si>
  <si>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</si>
  <si>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</si>
  <si>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</si>
  <si>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</si>
  <si>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</si>
  <si>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</si>
  <si>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</si>
  <si>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</si>
  <si>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</si>
  <si>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</si>
  <si>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</si>
  <si>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</si>
  <si>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</si>
  <si>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</si>
  <si>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</si>
  <si>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</si>
  <si>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</si>
  <si>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</si>
  <si>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ADITYA GANESH MEHER</t>
  </si>
  <si>
    <t>HDFC ERGO General Insurance Company Limited</t>
  </si>
  <si>
    <t>PACKAGE</t>
  </si>
  <si>
    <t>GCV</t>
  </si>
  <si>
    <t>MH12QW3360</t>
  </si>
  <si>
    <t>ASHOK LEYLAND</t>
  </si>
  <si>
    <t>DOST</t>
  </si>
  <si>
    <t>2018</t>
  </si>
  <si>
    <t>2750</t>
  </si>
  <si>
    <t>1</t>
  </si>
  <si>
    <t>2315208334501300000</t>
  </si>
  <si>
    <t>M/S HIND TRADING</t>
  </si>
  <si>
    <t>MH14LB8572</t>
  </si>
  <si>
    <t>TATA MOTORS LTD</t>
  </si>
  <si>
    <t>INTRA</t>
  </si>
  <si>
    <t>2023</t>
  </si>
  <si>
    <t>2565</t>
  </si>
  <si>
    <t>2315208334503800000</t>
  </si>
  <si>
    <t>MR SWAPNIL SHIVAJI KUMBHAR</t>
  </si>
  <si>
    <t>MH12TV4618</t>
  </si>
  <si>
    <t>2022</t>
  </si>
  <si>
    <t>2805</t>
  </si>
  <si>
    <t>2315208337641800000</t>
  </si>
  <si>
    <t>MR SANTOSH DHONDIBHAU DHUMAL</t>
  </si>
  <si>
    <t>MH14GD4254</t>
  </si>
  <si>
    <t>MAHINDRA</t>
  </si>
  <si>
    <t>BOLERO</t>
  </si>
  <si>
    <t>2017</t>
  </si>
  <si>
    <t>3225</t>
  </si>
  <si>
    <t>2315208337654500000</t>
  </si>
  <si>
    <t>MR LAXMAN PRAKASH GOAD</t>
  </si>
  <si>
    <t>MH12PQ9481</t>
  </si>
  <si>
    <t>2545</t>
  </si>
  <si>
    <t>2315208337827600000</t>
  </si>
  <si>
    <t>MR PRAKASH DAULAT WAGHCHAURE</t>
  </si>
  <si>
    <t>MH12SX2901</t>
  </si>
  <si>
    <t>2021</t>
  </si>
  <si>
    <t>2700</t>
  </si>
  <si>
    <t>2315208337676100000</t>
  </si>
  <si>
    <t>M/S ARYA TOURS AND TRAVELS</t>
  </si>
  <si>
    <t>Royal Sundaram General Insurance Company Limited</t>
  </si>
  <si>
    <t>LIABILITY</t>
  </si>
  <si>
    <t>PCV</t>
  </si>
  <si>
    <t>MH14GD4855</t>
  </si>
  <si>
    <t>MARUTI SUZUKI</t>
  </si>
  <si>
    <t>SWIFT DZIRE TOUR</t>
  </si>
  <si>
    <t>1248</t>
  </si>
  <si>
    <t>0</t>
  </si>
  <si>
    <t>5</t>
  </si>
  <si>
    <t>DIESEL</t>
  </si>
  <si>
    <t>VVT0210520000100</t>
  </si>
  <si>
    <t>TOTAL</t>
  </si>
  <si>
    <t>GST</t>
  </si>
  <si>
    <t>MR KUMAR VASANT PATIL</t>
  </si>
  <si>
    <t>MH12SX5213</t>
  </si>
  <si>
    <t>2315208338515700000</t>
  </si>
  <si>
    <t>MR SOMNATH BALU LENDHE</t>
  </si>
  <si>
    <t>MH12PQ2535</t>
  </si>
  <si>
    <t>2</t>
  </si>
  <si>
    <t>2315208338464200000</t>
  </si>
  <si>
    <t>MR MAYUR KIRAN KAMBALE</t>
  </si>
  <si>
    <t>MH12VF1348</t>
  </si>
  <si>
    <t>TIPPER</t>
  </si>
  <si>
    <t>3490</t>
  </si>
  <si>
    <t>2315208338188300000</t>
  </si>
  <si>
    <t>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</si>
</sst>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9" fontId="0" fillId="0" borderId="0" xfId="0" applyNumberFormat="1" applyAlignment="1">
      <alignment horizontal="center"/>
    </xf>
    <xf numFmtId="164" fontId="0" fillId="0" borderId="3" xfId="2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4" xfId="2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6" xfId="2" applyNumberFormat="1" applyFon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164" fontId="0" fillId="0" borderId="8" xfId="2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0" fillId="0" borderId="2" xfId="0" applyNumberFormat="1" applyBorder="1"/>
    <xf numFmtId="0" fontId="0" fillId="0" borderId="6" xfId="0" applyBorder="1"/>
    <xf numFmtId="0" fontId="0" fillId="0" borderId="7" xfId="0" applyBorder="1"/>
    <xf numFmtId="1" fontId="0" fillId="0" borderId="7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4170-059D-4148-BE79-26186971EE63}">
  <dimension ref="A1:AC16"/>
  <sheetViews>
    <sheetView tabSelected="1" topLeftCell="E1" workbookViewId="0">
      <selection activeCell="Q23" sqref="Q23"/>
    </sheetView>
  </sheetViews>
  <sheetFormatPr defaultRowHeight="15" x14ac:dyDescent="0.25"/>
  <cols>
    <col min="1" max="1" width="11.7109375" customWidth="1"/>
    <col min="3" max="3" width="38.5703125" customWidth="1"/>
    <col min="7" max="7" width="14.5703125" customWidth="1"/>
    <col min="8" max="8" width="26.140625" customWidth="1"/>
    <col min="28" max="28" width="21" customWidth="1"/>
  </cols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75" x14ac:dyDescent="0.25">
      <c r="A2" s="10">
        <v>46090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38</v>
      </c>
      <c r="M2" s="11" t="s">
        <v>39</v>
      </c>
      <c r="N2" s="11"/>
      <c r="O2" s="11" t="s">
        <v>40</v>
      </c>
      <c r="P2" s="12">
        <v>46090</v>
      </c>
      <c r="Q2" s="12">
        <v>46454</v>
      </c>
      <c r="R2" s="11">
        <v>0</v>
      </c>
      <c r="S2" s="11">
        <v>363825</v>
      </c>
      <c r="T2" s="11">
        <v>741</v>
      </c>
      <c r="U2" s="11">
        <v>16149</v>
      </c>
      <c r="V2" s="11">
        <v>16890</v>
      </c>
      <c r="W2" s="11">
        <v>17844</v>
      </c>
      <c r="X2" s="13">
        <v>0.57999999999999996</v>
      </c>
      <c r="Y2" s="14">
        <f t="shared" ref="Y2:Y3" si="0">V2*X2</f>
        <v>9796.1999999999989</v>
      </c>
      <c r="Z2" s="15">
        <v>0.02</v>
      </c>
      <c r="AA2" s="16">
        <f t="shared" ref="AA2:AA3" si="1">Z2*Y2</f>
        <v>195.92399999999998</v>
      </c>
      <c r="AB2" s="16">
        <f t="shared" ref="AB2:AB3" si="2">Y2-AA2</f>
        <v>9600.275999999998</v>
      </c>
      <c r="AC2" s="11"/>
    </row>
    <row r="3" spans="1:29" ht="15.75" x14ac:dyDescent="0.25">
      <c r="A3" s="10">
        <v>46090</v>
      </c>
      <c r="B3" s="11" t="s">
        <v>29</v>
      </c>
      <c r="C3" s="11" t="s">
        <v>41</v>
      </c>
      <c r="D3" s="11" t="s">
        <v>31</v>
      </c>
      <c r="E3" s="11" t="s">
        <v>32</v>
      </c>
      <c r="F3" s="11" t="s">
        <v>33</v>
      </c>
      <c r="G3" s="11" t="s">
        <v>42</v>
      </c>
      <c r="H3" s="11" t="s">
        <v>43</v>
      </c>
      <c r="I3" s="11" t="s">
        <v>44</v>
      </c>
      <c r="J3" s="11" t="s">
        <v>45</v>
      </c>
      <c r="K3" s="11" t="s">
        <v>46</v>
      </c>
      <c r="L3" s="11" t="s">
        <v>46</v>
      </c>
      <c r="M3" s="11" t="s">
        <v>39</v>
      </c>
      <c r="N3" s="11"/>
      <c r="O3" s="11" t="s">
        <v>47</v>
      </c>
      <c r="P3" s="12">
        <v>46093</v>
      </c>
      <c r="Q3" s="12">
        <v>46457</v>
      </c>
      <c r="R3" s="11">
        <v>25</v>
      </c>
      <c r="S3" s="11">
        <v>700000</v>
      </c>
      <c r="T3" s="11">
        <v>1042</v>
      </c>
      <c r="U3" s="11">
        <v>16149</v>
      </c>
      <c r="V3" s="11">
        <v>17191</v>
      </c>
      <c r="W3" s="11">
        <v>18199</v>
      </c>
      <c r="X3" s="13">
        <v>0.57999999999999996</v>
      </c>
      <c r="Y3" s="14">
        <f t="shared" si="0"/>
        <v>9970.7799999999988</v>
      </c>
      <c r="Z3" s="15">
        <v>0.02</v>
      </c>
      <c r="AA3" s="16">
        <f t="shared" si="1"/>
        <v>199.41559999999998</v>
      </c>
      <c r="AB3" s="16">
        <f t="shared" si="2"/>
        <v>9771.3643999999986</v>
      </c>
      <c r="AC3" s="11"/>
    </row>
    <row r="4" spans="1:29" ht="15.75" x14ac:dyDescent="0.25">
      <c r="A4" s="10">
        <v>46091</v>
      </c>
      <c r="B4" s="11" t="s">
        <v>29</v>
      </c>
      <c r="C4" s="11" t="s">
        <v>48</v>
      </c>
      <c r="D4" s="11" t="s">
        <v>31</v>
      </c>
      <c r="E4" s="11" t="s">
        <v>32</v>
      </c>
      <c r="F4" s="11" t="s">
        <v>33</v>
      </c>
      <c r="G4" s="11" t="s">
        <v>49</v>
      </c>
      <c r="H4" s="11" t="s">
        <v>35</v>
      </c>
      <c r="I4" s="11" t="s">
        <v>36</v>
      </c>
      <c r="J4" s="11" t="s">
        <v>50</v>
      </c>
      <c r="K4" s="11" t="s">
        <v>51</v>
      </c>
      <c r="L4" s="11" t="s">
        <v>51</v>
      </c>
      <c r="M4" s="11" t="s">
        <v>39</v>
      </c>
      <c r="N4" s="11"/>
      <c r="O4" s="11" t="s">
        <v>52</v>
      </c>
      <c r="P4" s="12">
        <v>46091</v>
      </c>
      <c r="Q4" s="12">
        <v>46455</v>
      </c>
      <c r="R4" s="11">
        <v>0</v>
      </c>
      <c r="S4" s="11">
        <v>500000</v>
      </c>
      <c r="T4" s="11">
        <v>992</v>
      </c>
      <c r="U4" s="11">
        <v>16149</v>
      </c>
      <c r="V4" s="11">
        <v>17141</v>
      </c>
      <c r="W4" s="11">
        <v>18140</v>
      </c>
      <c r="X4" s="13">
        <v>0.57999999999999996</v>
      </c>
      <c r="Y4" s="14">
        <f t="shared" ref="Y4:Y11" si="3">V4*X4</f>
        <v>9941.7799999999988</v>
      </c>
      <c r="Z4" s="15">
        <v>0.02</v>
      </c>
      <c r="AA4" s="16">
        <f t="shared" ref="AA4:AA11" si="4">Z4*Y4</f>
        <v>198.83559999999997</v>
      </c>
      <c r="AB4" s="16">
        <f t="shared" ref="AB4:AB7" si="5">Y4-AA4</f>
        <v>9742.9443999999985</v>
      </c>
      <c r="AC4" s="11"/>
    </row>
    <row r="5" spans="1:29" ht="15.75" x14ac:dyDescent="0.25">
      <c r="A5" s="10">
        <v>46091</v>
      </c>
      <c r="B5" s="11" t="s">
        <v>29</v>
      </c>
      <c r="C5" s="11" t="s">
        <v>53</v>
      </c>
      <c r="D5" s="11" t="s">
        <v>31</v>
      </c>
      <c r="E5" s="11" t="s">
        <v>32</v>
      </c>
      <c r="F5" s="11" t="s">
        <v>33</v>
      </c>
      <c r="G5" s="11" t="s">
        <v>54</v>
      </c>
      <c r="H5" s="11" t="s">
        <v>55</v>
      </c>
      <c r="I5" s="11" t="s">
        <v>56</v>
      </c>
      <c r="J5" s="11" t="s">
        <v>57</v>
      </c>
      <c r="K5" s="11" t="s">
        <v>58</v>
      </c>
      <c r="L5" s="11" t="s">
        <v>58</v>
      </c>
      <c r="M5" s="11" t="s">
        <v>39</v>
      </c>
      <c r="N5" s="11"/>
      <c r="O5" s="11" t="s">
        <v>59</v>
      </c>
      <c r="P5" s="12">
        <v>46091</v>
      </c>
      <c r="Q5" s="12">
        <v>46455</v>
      </c>
      <c r="R5" s="11">
        <v>0</v>
      </c>
      <c r="S5" s="11">
        <v>204735</v>
      </c>
      <c r="T5" s="11">
        <v>427</v>
      </c>
      <c r="U5" s="11">
        <v>16474</v>
      </c>
      <c r="V5" s="11">
        <v>16901</v>
      </c>
      <c r="W5" s="11">
        <v>17857</v>
      </c>
      <c r="X5" s="13">
        <v>0.57999999999999996</v>
      </c>
      <c r="Y5" s="14">
        <f t="shared" si="3"/>
        <v>9802.58</v>
      </c>
      <c r="Z5" s="15">
        <v>0.02</v>
      </c>
      <c r="AA5" s="16">
        <f t="shared" si="4"/>
        <v>196.05160000000001</v>
      </c>
      <c r="AB5" s="16">
        <f t="shared" si="5"/>
        <v>9606.5283999999992</v>
      </c>
      <c r="AC5" s="11"/>
    </row>
    <row r="6" spans="1:29" ht="15.75" x14ac:dyDescent="0.25">
      <c r="A6" s="10">
        <v>46091</v>
      </c>
      <c r="B6" s="11" t="s">
        <v>29</v>
      </c>
      <c r="C6" s="11" t="s">
        <v>60</v>
      </c>
      <c r="D6" s="11" t="s">
        <v>31</v>
      </c>
      <c r="E6" s="11" t="s">
        <v>32</v>
      </c>
      <c r="F6" s="11" t="s">
        <v>33</v>
      </c>
      <c r="G6" s="11" t="s">
        <v>61</v>
      </c>
      <c r="H6" s="11" t="s">
        <v>35</v>
      </c>
      <c r="I6" s="11" t="s">
        <v>36</v>
      </c>
      <c r="J6" s="11" t="s">
        <v>37</v>
      </c>
      <c r="K6" s="11" t="s">
        <v>62</v>
      </c>
      <c r="L6" s="11" t="s">
        <v>62</v>
      </c>
      <c r="M6" s="11" t="s">
        <v>39</v>
      </c>
      <c r="N6" s="11"/>
      <c r="O6" s="11" t="s">
        <v>63</v>
      </c>
      <c r="P6" s="12">
        <v>46092</v>
      </c>
      <c r="Q6" s="12">
        <v>46456</v>
      </c>
      <c r="R6" s="11">
        <v>35</v>
      </c>
      <c r="S6" s="11">
        <v>250000</v>
      </c>
      <c r="T6" s="11">
        <v>331</v>
      </c>
      <c r="U6" s="11">
        <v>16474</v>
      </c>
      <c r="V6" s="11">
        <v>16805</v>
      </c>
      <c r="W6" s="11">
        <v>17744</v>
      </c>
      <c r="X6" s="13">
        <v>0.57999999999999996</v>
      </c>
      <c r="Y6" s="14">
        <f t="shared" si="3"/>
        <v>9746.9</v>
      </c>
      <c r="Z6" s="15">
        <v>0.02</v>
      </c>
      <c r="AA6" s="16">
        <f t="shared" si="4"/>
        <v>194.93799999999999</v>
      </c>
      <c r="AB6" s="16">
        <f t="shared" si="5"/>
        <v>9551.9619999999995</v>
      </c>
      <c r="AC6" s="11"/>
    </row>
    <row r="7" spans="1:29" ht="15.75" x14ac:dyDescent="0.25">
      <c r="A7" s="10">
        <v>46091</v>
      </c>
      <c r="B7" s="11" t="s">
        <v>29</v>
      </c>
      <c r="C7" s="11" t="s">
        <v>64</v>
      </c>
      <c r="D7" s="11" t="s">
        <v>31</v>
      </c>
      <c r="E7" s="11" t="s">
        <v>32</v>
      </c>
      <c r="F7" s="11" t="s">
        <v>33</v>
      </c>
      <c r="G7" s="11" t="s">
        <v>65</v>
      </c>
      <c r="H7" s="11" t="s">
        <v>55</v>
      </c>
      <c r="I7" s="11" t="s">
        <v>56</v>
      </c>
      <c r="J7" s="11" t="s">
        <v>66</v>
      </c>
      <c r="K7" s="11" t="s">
        <v>67</v>
      </c>
      <c r="L7" s="11" t="s">
        <v>67</v>
      </c>
      <c r="M7" s="11" t="s">
        <v>39</v>
      </c>
      <c r="N7" s="11"/>
      <c r="O7" s="11" t="s">
        <v>68</v>
      </c>
      <c r="P7" s="12">
        <v>46091</v>
      </c>
      <c r="Q7" s="12">
        <v>46455</v>
      </c>
      <c r="R7" s="11">
        <v>20</v>
      </c>
      <c r="S7" s="11">
        <v>455400</v>
      </c>
      <c r="T7" s="11">
        <v>723</v>
      </c>
      <c r="U7" s="11">
        <v>16524</v>
      </c>
      <c r="V7" s="11">
        <v>17247</v>
      </c>
      <c r="W7" s="11">
        <v>18265</v>
      </c>
      <c r="X7" s="13">
        <v>0.57999999999999996</v>
      </c>
      <c r="Y7" s="14">
        <f t="shared" si="3"/>
        <v>10003.26</v>
      </c>
      <c r="Z7" s="15">
        <v>0.02</v>
      </c>
      <c r="AA7" s="16">
        <f t="shared" si="4"/>
        <v>200.0652</v>
      </c>
      <c r="AB7" s="16">
        <f t="shared" si="5"/>
        <v>9803.1948000000011</v>
      </c>
      <c r="AC7" s="11"/>
    </row>
    <row r="8" spans="1:29" ht="15.75" x14ac:dyDescent="0.25">
      <c r="A8" s="10">
        <v>46091</v>
      </c>
      <c r="B8" s="11" t="s">
        <v>29</v>
      </c>
      <c r="C8" s="11" t="s">
        <v>69</v>
      </c>
      <c r="D8" s="11" t="s">
        <v>70</v>
      </c>
      <c r="E8" s="11" t="s">
        <v>71</v>
      </c>
      <c r="F8" s="11" t="s">
        <v>72</v>
      </c>
      <c r="G8" s="11" t="s">
        <v>73</v>
      </c>
      <c r="H8" s="11" t="s">
        <v>74</v>
      </c>
      <c r="I8" s="11" t="s">
        <v>75</v>
      </c>
      <c r="J8" s="11" t="s">
        <v>57</v>
      </c>
      <c r="K8" s="11" t="s">
        <v>76</v>
      </c>
      <c r="L8" s="11" t="s">
        <v>77</v>
      </c>
      <c r="M8" s="11" t="s">
        <v>78</v>
      </c>
      <c r="N8" s="11" t="s">
        <v>79</v>
      </c>
      <c r="O8" s="11" t="s">
        <v>80</v>
      </c>
      <c r="P8" s="12">
        <v>46093</v>
      </c>
      <c r="Q8" s="12">
        <v>46457</v>
      </c>
      <c r="R8" s="11">
        <v>0</v>
      </c>
      <c r="S8" s="11">
        <v>0</v>
      </c>
      <c r="T8" s="11">
        <v>0</v>
      </c>
      <c r="U8" s="11">
        <v>11902</v>
      </c>
      <c r="V8" s="11">
        <v>11902</v>
      </c>
      <c r="W8" s="11">
        <v>14044</v>
      </c>
      <c r="X8" s="22">
        <v>0.47</v>
      </c>
      <c r="Y8" s="23">
        <f t="shared" si="3"/>
        <v>5593.94</v>
      </c>
      <c r="Z8" s="15">
        <v>0.02</v>
      </c>
      <c r="AA8" s="16">
        <f t="shared" si="4"/>
        <v>111.8788</v>
      </c>
      <c r="AB8" s="30">
        <f>Y8-AA8</f>
        <v>5482.0611999999992</v>
      </c>
      <c r="AC8" s="11"/>
    </row>
    <row r="9" spans="1:29" ht="15.75" x14ac:dyDescent="0.25">
      <c r="A9" s="10">
        <v>46092</v>
      </c>
      <c r="B9" s="11" t="s">
        <v>29</v>
      </c>
      <c r="C9" s="11" t="s">
        <v>83</v>
      </c>
      <c r="D9" s="11" t="s">
        <v>31</v>
      </c>
      <c r="E9" s="11" t="s">
        <v>32</v>
      </c>
      <c r="F9" s="11" t="s">
        <v>33</v>
      </c>
      <c r="G9" s="11" t="s">
        <v>84</v>
      </c>
      <c r="H9" s="11" t="s">
        <v>43</v>
      </c>
      <c r="I9" s="11" t="s">
        <v>44</v>
      </c>
      <c r="J9" s="11" t="s">
        <v>66</v>
      </c>
      <c r="K9" s="11" t="s">
        <v>46</v>
      </c>
      <c r="L9" s="11" t="s">
        <v>46</v>
      </c>
      <c r="M9" s="11" t="s">
        <v>39</v>
      </c>
      <c r="N9" s="11"/>
      <c r="O9" s="11" t="s">
        <v>85</v>
      </c>
      <c r="P9" s="12">
        <v>46093</v>
      </c>
      <c r="Q9" s="12">
        <v>46457</v>
      </c>
      <c r="R9" s="11">
        <v>20</v>
      </c>
      <c r="S9" s="11">
        <v>400000</v>
      </c>
      <c r="T9" s="11">
        <v>635</v>
      </c>
      <c r="U9" s="11">
        <v>16474</v>
      </c>
      <c r="V9" s="11">
        <v>17109</v>
      </c>
      <c r="W9" s="11">
        <v>18102</v>
      </c>
      <c r="X9" s="13">
        <v>0.57999999999999996</v>
      </c>
      <c r="Y9" s="14">
        <f t="shared" si="3"/>
        <v>9923.2199999999993</v>
      </c>
      <c r="Z9" s="15">
        <v>0.02</v>
      </c>
      <c r="AA9" s="16">
        <f t="shared" si="4"/>
        <v>198.46439999999998</v>
      </c>
      <c r="AB9" s="16">
        <f t="shared" ref="AB9:AB11" si="6">Y9-AA9</f>
        <v>9724.7555999999986</v>
      </c>
      <c r="AC9" s="11"/>
    </row>
    <row r="10" spans="1:29" ht="15.75" x14ac:dyDescent="0.25">
      <c r="A10" s="10">
        <v>46092</v>
      </c>
      <c r="B10" s="11" t="s">
        <v>29</v>
      </c>
      <c r="C10" s="11" t="s">
        <v>86</v>
      </c>
      <c r="D10" s="11" t="s">
        <v>31</v>
      </c>
      <c r="E10" s="11" t="s">
        <v>32</v>
      </c>
      <c r="F10" s="11" t="s">
        <v>33</v>
      </c>
      <c r="G10" s="11" t="s">
        <v>87</v>
      </c>
      <c r="H10" s="11" t="s">
        <v>35</v>
      </c>
      <c r="I10" s="11" t="s">
        <v>36</v>
      </c>
      <c r="J10" s="11" t="s">
        <v>57</v>
      </c>
      <c r="K10" s="11" t="s">
        <v>38</v>
      </c>
      <c r="L10" s="11" t="s">
        <v>38</v>
      </c>
      <c r="M10" s="11" t="s">
        <v>88</v>
      </c>
      <c r="N10" s="11"/>
      <c r="O10" s="11" t="s">
        <v>89</v>
      </c>
      <c r="P10" s="12">
        <v>46093</v>
      </c>
      <c r="Q10" s="12">
        <v>46457</v>
      </c>
      <c r="R10" s="11">
        <v>20</v>
      </c>
      <c r="S10" s="11">
        <v>250000</v>
      </c>
      <c r="T10" s="11">
        <v>417</v>
      </c>
      <c r="U10" s="11">
        <v>16474</v>
      </c>
      <c r="V10" s="11">
        <v>16891</v>
      </c>
      <c r="W10" s="11">
        <v>17845</v>
      </c>
      <c r="X10" s="13">
        <v>0.57999999999999996</v>
      </c>
      <c r="Y10" s="14">
        <f t="shared" si="3"/>
        <v>9796.7799999999988</v>
      </c>
      <c r="Z10" s="15">
        <v>0.02</v>
      </c>
      <c r="AA10" s="16">
        <f t="shared" si="4"/>
        <v>195.93559999999999</v>
      </c>
      <c r="AB10" s="16">
        <f t="shared" si="6"/>
        <v>9600.8443999999981</v>
      </c>
      <c r="AC10" s="11"/>
    </row>
    <row r="11" spans="1:29" ht="16.5" thickBot="1" x14ac:dyDescent="0.3">
      <c r="A11" s="10">
        <v>46092</v>
      </c>
      <c r="B11" s="11" t="s">
        <v>29</v>
      </c>
      <c r="C11" s="11" t="s">
        <v>90</v>
      </c>
      <c r="D11" s="11" t="s">
        <v>31</v>
      </c>
      <c r="E11" s="11" t="s">
        <v>32</v>
      </c>
      <c r="F11" s="11" t="s">
        <v>33</v>
      </c>
      <c r="G11" s="11" t="s">
        <v>91</v>
      </c>
      <c r="H11" s="11" t="s">
        <v>43</v>
      </c>
      <c r="I11" s="11" t="s">
        <v>92</v>
      </c>
      <c r="J11" s="11" t="s">
        <v>45</v>
      </c>
      <c r="K11" s="11" t="s">
        <v>93</v>
      </c>
      <c r="L11" s="11" t="s">
        <v>93</v>
      </c>
      <c r="M11" s="11" t="s">
        <v>39</v>
      </c>
      <c r="N11" s="11"/>
      <c r="O11" s="11" t="s">
        <v>94</v>
      </c>
      <c r="P11" s="12">
        <v>46092</v>
      </c>
      <c r="Q11" s="12">
        <v>46456</v>
      </c>
      <c r="R11" s="11">
        <v>0</v>
      </c>
      <c r="S11" s="11">
        <v>500000</v>
      </c>
      <c r="T11" s="11">
        <v>992</v>
      </c>
      <c r="U11" s="11">
        <v>16149</v>
      </c>
      <c r="V11" s="11">
        <v>17141</v>
      </c>
      <c r="W11" s="11">
        <v>18140</v>
      </c>
      <c r="X11" s="13">
        <v>0.57999999999999996</v>
      </c>
      <c r="Y11" s="14">
        <f t="shared" si="3"/>
        <v>9941.7799999999988</v>
      </c>
      <c r="Z11" s="15">
        <v>0.02</v>
      </c>
      <c r="AA11" s="16">
        <f t="shared" si="4"/>
        <v>198.83559999999997</v>
      </c>
      <c r="AB11" s="16">
        <f t="shared" si="6"/>
        <v>9742.9443999999985</v>
      </c>
      <c r="AC11" s="11"/>
    </row>
    <row r="12" spans="1:29" ht="15.75" thickBo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24" t="s">
        <v>81</v>
      </c>
      <c r="Y12" s="25">
        <f>SUM(Y2:Y11)</f>
        <v>94517.22</v>
      </c>
      <c r="Z12" s="21">
        <v>0.02</v>
      </c>
      <c r="AA12" s="19">
        <f>SUM(AA2:AA11)</f>
        <v>1890.3444</v>
      </c>
      <c r="AB12" s="31">
        <f>SUM(AB2:AB11)</f>
        <v>92626.875599999985</v>
      </c>
      <c r="AC12" s="17"/>
    </row>
    <row r="13" spans="1:2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  <c r="X13" s="32" t="s">
        <v>95</v>
      </c>
      <c r="Y13" s="33">
        <v>5000</v>
      </c>
      <c r="Z13" s="17"/>
    </row>
    <row r="14" spans="1:29" x14ac:dyDescent="0.25">
      <c r="X14" s="32"/>
      <c r="Y14" s="34">
        <f>Y12-Y13</f>
        <v>89517.22</v>
      </c>
      <c r="Z14" s="17"/>
      <c r="AB14" s="20"/>
    </row>
    <row r="15" spans="1:29" x14ac:dyDescent="0.25">
      <c r="X15" s="26" t="s">
        <v>82</v>
      </c>
      <c r="Y15" s="27">
        <v>0.18</v>
      </c>
    </row>
    <row r="16" spans="1:29" ht="15.75" thickBot="1" x14ac:dyDescent="0.3">
      <c r="X16" s="28"/>
      <c r="Y16" s="29">
        <f>Y12*Y15</f>
        <v>17013.099600000001</v>
      </c>
    </row>
  </sheetData>
  <conditionalFormatting sqref="C9:C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2026-03-11T07:57:18Z</dcterms:created>
  <dcterms:modified xsi:type="dcterms:W3CDTF">2026-03-11T11:07:50Z</dcterms:modified>
</cp:coreProperties>
</file>